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richData/richValueRel.xml" ContentType="application/vnd.ms-excel.richvaluerel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.cristancho\Desktop\cesar\MIPG\2026\"/>
    </mc:Choice>
  </mc:AlternateContent>
  <xr:revisionPtr revIDLastSave="0" documentId="13_ncr:1_{9CBC7E3D-942B-4212-8606-01605B3318CD}" xr6:coauthVersionLast="36" xr6:coauthVersionMax="47" xr10:uidLastSave="{00000000-0000-0000-0000-000000000000}"/>
  <bookViews>
    <workbookView xWindow="0" yWindow="0" windowWidth="28800" windowHeight="11880" xr2:uid="{00000000-000D-0000-FFFF-FFFF00000000}"/>
  </bookViews>
  <sheets>
    <sheet name="PLAN DE ACCIÓN" sheetId="1" r:id="rId1"/>
  </sheets>
  <definedNames>
    <definedName name="_xlnm.Print_Area" localSheetId="0">'PLAN DE ACCIÓN'!$A$5:$X$16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6" i="1" l="1"/>
  <c r="AJ16" i="1"/>
  <c r="AK15" i="1"/>
  <c r="AJ15" i="1"/>
  <c r="AG19" i="1"/>
  <c r="AE19" i="1"/>
  <c r="AC19" i="1"/>
  <c r="AA19" i="1"/>
  <c r="Y19" i="1"/>
  <c r="W19" i="1"/>
  <c r="U19" i="1"/>
  <c r="S19" i="1"/>
  <c r="Q19" i="1"/>
  <c r="O19" i="1"/>
  <c r="M19" i="1"/>
  <c r="K19" i="1"/>
  <c r="AG18" i="1"/>
  <c r="AE18" i="1"/>
  <c r="AC18" i="1"/>
  <c r="AA18" i="1"/>
  <c r="Y18" i="1"/>
  <c r="W18" i="1"/>
  <c r="U18" i="1"/>
  <c r="S18" i="1"/>
  <c r="Q18" i="1"/>
  <c r="O18" i="1"/>
  <c r="M18" i="1"/>
  <c r="K18" i="1"/>
  <c r="K20" i="1" l="1"/>
  <c r="J19" i="1"/>
  <c r="AM15" i="1" l="1"/>
  <c r="AM16" i="1"/>
  <c r="AL15" i="1"/>
  <c r="AL16" i="1"/>
  <c r="AG20" i="1" l="1"/>
  <c r="AA20" i="1"/>
  <c r="M20" i="1"/>
  <c r="U20" i="1" l="1"/>
  <c r="W20" i="1"/>
  <c r="AC20" i="1"/>
  <c r="Y20" i="1"/>
  <c r="AE20" i="1"/>
  <c r="AK18" i="1"/>
  <c r="AK19" i="1"/>
  <c r="O20" i="1"/>
  <c r="AL18" i="1"/>
  <c r="AL19" i="1"/>
  <c r="AJ18" i="1"/>
  <c r="AI19" i="1"/>
  <c r="AJ19" i="1"/>
  <c r="S20" i="1"/>
  <c r="J18" i="1"/>
  <c r="Q20" i="1"/>
  <c r="AI18" i="1"/>
  <c r="AK20" i="1" l="1"/>
  <c r="AL20" i="1"/>
  <c r="AJ20" i="1"/>
  <c r="AI20" i="1"/>
  <c r="J20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<sst xmlns="http://schemas.openxmlformats.org/spreadsheetml/2006/main" count="129" uniqueCount="85">
  <si>
    <t>TRIMESTRE I</t>
  </si>
  <si>
    <t>TRIMESTRE II</t>
  </si>
  <si>
    <t>TRIMESTRE III</t>
  </si>
  <si>
    <t>TRIMESTRE IV</t>
  </si>
  <si>
    <t>AGO</t>
  </si>
  <si>
    <t>OCT</t>
  </si>
  <si>
    <t>DIC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</si>
  <si>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</si>
  <si>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</si>
  <si>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</si>
  <si>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</si>
  <si>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</si>
  <si>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</si>
  <si>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</si>
  <si>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</si>
  <si>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</si>
  <si>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</si>
  <si>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</si>
  <si>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</si>
  <si>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</si>
  <si>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>PROCESO:</t>
  </si>
  <si>
    <t>FECHA DE INICIO:</t>
  </si>
  <si>
    <t>FECHA DE FIN:</t>
  </si>
  <si>
    <t>TIPO DE DOCUMENTO:</t>
  </si>
  <si>
    <t>ÁREA O PROCESO QUE LO GENERA:</t>
  </si>
  <si>
    <t>FORMATO</t>
  </si>
  <si>
    <t>NOMBRE DOCUMENTO</t>
  </si>
  <si>
    <t>CÓDIGO</t>
  </si>
  <si>
    <t>VERSIÓN</t>
  </si>
  <si>
    <t xml:space="preserve">FECHA APROBACIÓN </t>
  </si>
  <si>
    <t>VIGENCIA</t>
  </si>
  <si>
    <t> 02</t>
  </si>
  <si>
    <t>4 AÑOS</t>
  </si>
  <si>
    <t>Proceso: Direccionamiento Estratégico
Subproceso: Calidad</t>
  </si>
  <si>
    <t>D-F-21</t>
  </si>
  <si>
    <t>PLAN DE ACCIÓN</t>
  </si>
  <si>
    <t>ALCANCE DEL PLAN DE ACCIÓN:</t>
  </si>
  <si>
    <t>NOMBRE DEL PLAN DE ACCIÓN:</t>
  </si>
  <si>
    <t>OBJETIVO GENERAL</t>
  </si>
  <si>
    <t>PROCESO</t>
  </si>
  <si>
    <t>LINEA DE ACCION</t>
  </si>
  <si>
    <t>ESTRATEGIA</t>
  </si>
  <si>
    <t>ÍTEMS</t>
  </si>
  <si>
    <t>DESCRIPCION DE LAS ACTIVIDADES</t>
  </si>
  <si>
    <t>SOPORTE</t>
  </si>
  <si>
    <t>PERIODICIDAD</t>
  </si>
  <si>
    <t>RESPONSABLES</t>
  </si>
  <si>
    <t>RECURSOS</t>
  </si>
  <si>
    <t>P</t>
  </si>
  <si>
    <t>E</t>
  </si>
  <si>
    <t>INDICADOR</t>
  </si>
  <si>
    <t>TOTAL PROGRAMADO</t>
  </si>
  <si>
    <t>TOTAL EJECUTADO</t>
  </si>
  <si>
    <t>PENDIENTE POR EJECUTAR</t>
  </si>
  <si>
    <t>% CUMPLIMIENTO</t>
  </si>
  <si>
    <t>INDICADORES</t>
  </si>
  <si>
    <t>PROGRAMACION</t>
  </si>
  <si>
    <t>ACTIVIDADES</t>
  </si>
  <si>
    <t xml:space="preserve">TOTAL POR ANO </t>
  </si>
  <si>
    <t>ENE</t>
  </si>
  <si>
    <t>FEB</t>
  </si>
  <si>
    <t>MAR</t>
  </si>
  <si>
    <t>SEPT</t>
  </si>
  <si>
    <t>NOV</t>
  </si>
  <si>
    <t xml:space="preserve">I TRIMESTRE </t>
  </si>
  <si>
    <t>II TRIMESTRE</t>
  </si>
  <si>
    <t xml:space="preserve">III TRIMESTRE </t>
  </si>
  <si>
    <t>IV TRIMESTRE</t>
  </si>
  <si>
    <t>ACTIVIDADES PROGRAMADAS AL AÑO</t>
  </si>
  <si>
    <t>ACTIVIDADES EJECUTADAS AL AÑO</t>
  </si>
  <si>
    <t>PORCENTAJE DE CUMPLIMIENTO ANUAL 2025</t>
  </si>
  <si>
    <t>SUBPROCESO:</t>
  </si>
  <si>
    <t>Talento Humano</t>
  </si>
  <si>
    <t>Humano  - Tecnologico</t>
  </si>
  <si>
    <t xml:space="preserve">De acuerdo al cronograma </t>
  </si>
  <si>
    <t>SISTEMAS</t>
  </si>
  <si>
    <t>Implementar las actividades descritas en el plan, para en mejoramiento continuo de los procesos.</t>
  </si>
  <si>
    <t>Sistemas</t>
  </si>
  <si>
    <t>Creación de planes de mantenimiento, sentencias de limpieza de la base de datos, indexar tablas.</t>
  </si>
  <si>
    <t>Ejecución de plan de mantenimiento de copias de seguridad y reducción de log de transacciones de la base de datos SQL Server donde se consolida la información administrativa y asistencias de la Institución.</t>
  </si>
  <si>
    <t>Plan de tratamiento de riesgos de seguridad y privacidsad de la informacion</t>
  </si>
  <si>
    <t>PLAN DE TRATAMIENTO DE RIESGOS DE SEGURIDAD Y PRIVACIDAD DE LA INFORMACION DE 2026</t>
  </si>
  <si>
    <t xml:space="preserve">PLAN DE TRATAMIENTO DE RIESGOS DE SEGURIDAD Y PRIVACIDAD DE LA INFORMACION 2026 </t>
  </si>
  <si>
    <t>Identificar y reducir la posibilidad de que los riesgos de seguridad y privacidad de la información se materialicen en la ESE Hospital San Antonio de Sesquilé y Puesto de Salud De Gachancipa.</t>
  </si>
  <si>
    <t>Realizar la socialización del plan de tratamiento de riesgos de seguridad y privacidad de la información en la ESE Hospital San Antonio de Sesquilé  y Puesto de Salud De Gachancipa. con el fin de evitar la materialización de los riesgos con colaboración de todas las áreas.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</si>
</sst>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FFFFFF"/>
      <name val="Brother 1816"/>
      <family val="3"/>
    </font>
    <font>
      <sz val="9"/>
      <color rgb="FF000000"/>
      <name val="Brother 1816"/>
      <family val="3"/>
    </font>
    <font>
      <sz val="11"/>
      <color indexed="8"/>
      <name val="Arial"/>
      <family val="2"/>
    </font>
    <font>
      <b/>
      <sz val="11"/>
      <color indexed="16"/>
      <name val="Arial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112A3E"/>
      <name val="Brother 1816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255988"/>
        <bgColor indexed="64"/>
      </patternFill>
    </fill>
    <fill>
      <patternFill patternType="solid">
        <fgColor rgb="FFEE3F6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B58"/>
      </left>
      <right/>
      <top/>
      <bottom/>
      <diagonal/>
    </border>
    <border>
      <left style="thin">
        <color rgb="FF003B5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3" fillId="0" borderId="0"/>
  </cellStyleXfs>
  <cellXfs count="94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4" fillId="0" borderId="0" xfId="2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1" fontId="11" fillId="7" borderId="4" xfId="4" applyNumberFormat="1" applyFont="1" applyFill="1" applyBorder="1" applyAlignment="1" applyProtection="1">
      <alignment horizontal="center" vertical="center" wrapText="1"/>
      <protection locked="0"/>
    </xf>
    <xf numFmtId="9" fontId="11" fillId="7" borderId="16" xfId="3" applyNumberFormat="1" applyFont="1" applyFill="1" applyBorder="1" applyAlignment="1" applyProtection="1">
      <alignment horizontal="center" vertical="center" wrapText="1"/>
      <protection locked="0"/>
    </xf>
    <xf numFmtId="1" fontId="11" fillId="2" borderId="1" xfId="0" applyNumberFormat="1" applyFont="1" applyFill="1" applyBorder="1" applyAlignment="1">
      <alignment horizontal="center" vertical="center" wrapText="1"/>
    </xf>
    <xf numFmtId="9" fontId="11" fillId="2" borderId="1" xfId="1" applyFont="1" applyFill="1" applyBorder="1" applyAlignment="1">
      <alignment horizontal="center" vertical="center" wrapText="1"/>
    </xf>
    <xf numFmtId="0" fontId="15" fillId="0" borderId="24" xfId="0" applyFont="1" applyBorder="1" applyAlignment="1" applyProtection="1">
      <alignment vertical="center" wrapText="1"/>
      <protection locked="0"/>
    </xf>
    <xf numFmtId="0" fontId="14" fillId="0" borderId="1" xfId="0" applyFont="1" applyBorder="1" applyAlignment="1">
      <alignment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0" fillId="0" borderId="25" xfId="0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6" fillId="3" borderId="2" xfId="0" applyFont="1" applyFill="1" applyBorder="1" applyAlignment="1" applyProtection="1">
      <alignment horizontal="right" vertical="center"/>
      <protection hidden="1"/>
    </xf>
    <xf numFmtId="0" fontId="6" fillId="3" borderId="4" xfId="0" applyFont="1" applyFill="1" applyBorder="1" applyAlignment="1" applyProtection="1">
      <alignment horizontal="right" vertical="center"/>
      <protection hidden="1"/>
    </xf>
    <xf numFmtId="14" fontId="0" fillId="0" borderId="2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6" fillId="3" borderId="8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hidden="1"/>
    </xf>
    <xf numFmtId="14" fontId="0" fillId="0" borderId="8" xfId="0" applyNumberFormat="1" applyBorder="1" applyAlignment="1" applyProtection="1">
      <alignment horizontal="center" vertical="center" wrapText="1"/>
      <protection locked="0"/>
    </xf>
    <xf numFmtId="14" fontId="0" fillId="0" borderId="9" xfId="0" applyNumberForma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4" fontId="0" fillId="0" borderId="2" xfId="0" applyNumberFormat="1" applyFont="1" applyFill="1" applyBorder="1" applyAlignment="1" applyProtection="1">
      <alignment horizontal="left" vertical="center"/>
      <protection hidden="1"/>
    </xf>
    <xf numFmtId="14" fontId="0" fillId="0" borderId="3" xfId="0" applyNumberFormat="1" applyFont="1" applyFill="1" applyBorder="1" applyAlignment="1" applyProtection="1">
      <alignment horizontal="left" vertical="center"/>
      <protection hidden="1"/>
    </xf>
    <xf numFmtId="14" fontId="0" fillId="0" borderId="4" xfId="0" applyNumberFormat="1" applyFont="1" applyFill="1" applyBorder="1" applyAlignment="1" applyProtection="1">
      <alignment horizontal="left" vertical="center"/>
      <protection hidden="1"/>
    </xf>
    <xf numFmtId="0" fontId="0" fillId="0" borderId="1" xfId="0" applyBorder="1" applyAlignment="1">
      <alignment horizontal="center" vertical="center" wrapText="1"/>
    </xf>
    <xf numFmtId="0" fontId="5" fillId="0" borderId="0" xfId="2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6" fillId="3" borderId="8" xfId="0" applyFont="1" applyFill="1" applyBorder="1" applyAlignment="1" applyProtection="1">
      <alignment horizontal="center" vertical="center"/>
      <protection hidden="1"/>
    </xf>
    <xf numFmtId="0" fontId="6" fillId="3" borderId="13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Border="1" applyAlignment="1" applyProtection="1">
      <alignment horizontal="center" vertical="center" wrapText="1"/>
      <protection hidden="1"/>
    </xf>
    <xf numFmtId="0" fontId="6" fillId="3" borderId="14" xfId="0" applyFont="1" applyFill="1" applyBorder="1" applyAlignment="1" applyProtection="1">
      <alignment horizontal="center" vertical="center" wrapText="1"/>
      <protection hidden="1"/>
    </xf>
    <xf numFmtId="0" fontId="6" fillId="3" borderId="18" xfId="0" applyFont="1" applyFill="1" applyBorder="1" applyAlignment="1" applyProtection="1">
      <alignment horizontal="center" vertical="center" wrapText="1"/>
      <protection hidden="1"/>
    </xf>
    <xf numFmtId="0" fontId="6" fillId="3" borderId="9" xfId="0" applyFont="1" applyFill="1" applyBorder="1" applyAlignment="1" applyProtection="1">
      <alignment horizontal="center" vertical="center" wrapText="1"/>
      <protection hidden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left" vertical="center"/>
      <protection hidden="1"/>
    </xf>
    <xf numFmtId="0" fontId="0" fillId="0" borderId="3" xfId="0" applyFont="1" applyFill="1" applyBorder="1" applyAlignment="1" applyProtection="1">
      <alignment horizontal="left" vertical="center"/>
      <protection hidden="1"/>
    </xf>
    <xf numFmtId="0" fontId="0" fillId="0" borderId="4" xfId="0" applyFont="1" applyFill="1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12" fillId="5" borderId="7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1" fontId="11" fillId="8" borderId="2" xfId="4" applyNumberFormat="1" applyFont="1" applyFill="1" applyBorder="1" applyAlignment="1" applyProtection="1">
      <alignment horizontal="center" vertical="center" wrapText="1"/>
      <protection locked="0"/>
    </xf>
    <xf numFmtId="1" fontId="11" fillId="8" borderId="4" xfId="4" applyNumberFormat="1" applyFont="1" applyFill="1" applyBorder="1" applyAlignment="1" applyProtection="1">
      <alignment horizontal="center" vertical="center" wrapText="1"/>
      <protection locked="0"/>
    </xf>
    <xf numFmtId="0" fontId="11" fillId="7" borderId="19" xfId="4" applyFont="1" applyFill="1" applyBorder="1" applyAlignment="1" applyProtection="1">
      <alignment horizontal="center" vertical="center" wrapText="1"/>
      <protection locked="0"/>
    </xf>
    <xf numFmtId="0" fontId="11" fillId="7" borderId="3" xfId="4" applyFont="1" applyFill="1" applyBorder="1" applyAlignment="1" applyProtection="1">
      <alignment horizontal="center" vertical="center" wrapText="1"/>
      <protection locked="0"/>
    </xf>
    <xf numFmtId="0" fontId="11" fillId="7" borderId="20" xfId="4" applyFont="1" applyFill="1" applyBorder="1" applyAlignment="1" applyProtection="1">
      <alignment horizontal="center" vertical="center" wrapText="1"/>
      <protection locked="0"/>
    </xf>
    <xf numFmtId="0" fontId="11" fillId="0" borderId="2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7" borderId="21" xfId="4" applyFont="1" applyFill="1" applyBorder="1" applyAlignment="1" applyProtection="1">
      <alignment horizontal="center" vertical="center" wrapText="1"/>
      <protection locked="0"/>
    </xf>
    <xf numFmtId="0" fontId="11" fillId="7" borderId="22" xfId="4" applyFont="1" applyFill="1" applyBorder="1" applyAlignment="1" applyProtection="1">
      <alignment horizontal="center" vertical="center" wrapText="1"/>
      <protection locked="0"/>
    </xf>
    <xf numFmtId="0" fontId="11" fillId="7" borderId="23" xfId="4" applyFont="1" applyFill="1" applyBorder="1" applyAlignment="1" applyProtection="1">
      <alignment horizontal="center" vertical="center" wrapText="1"/>
      <protection locked="0"/>
    </xf>
    <xf numFmtId="9" fontId="11" fillId="8" borderId="15" xfId="1" applyFont="1" applyFill="1" applyBorder="1" applyAlignment="1" applyProtection="1">
      <alignment horizontal="center" vertical="center" wrapText="1"/>
      <protection locked="0"/>
    </xf>
    <xf numFmtId="9" fontId="11" fillId="8" borderId="16" xfId="1" applyFont="1" applyFill="1" applyBorder="1" applyAlignment="1" applyProtection="1">
      <alignment horizontal="center" vertical="center" wrapText="1"/>
      <protection locked="0"/>
    </xf>
  </cellXfs>
  <cellStyles count="5">
    <cellStyle name="Hipervínculo" xfId="2" builtinId="8"/>
    <cellStyle name="Millares" xfId="3" builtinId="3"/>
    <cellStyle name="Normal" xfId="0" builtinId="0"/>
    <cellStyle name="Normal 2" xfId="4" xr:uid="{C1D08291-D1F7-B444-9F30-C07EE288CABD}"/>
    <cellStyle name="Porcentaje" xfId="1" builtinId="5"/>
  </cellStyles>
  <dxfs count="30"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</dxfs>
  <tableStyles count="0" defaultTableStyle="TableStyleMedium2" defaultPivotStyle="PivotStyleLight16"/>
  <colors>
    <mruColors>
      <color rgb="FFCC66FF"/>
      <color rgb="FFEE3F6A"/>
      <color rgb="FF255988"/>
      <color rgb="FF008D26"/>
      <color rgb="FF3FA2DD"/>
      <color rgb="FF003B58"/>
      <color rgb="FF660066"/>
      <color rgb="FFCC0099"/>
      <color rgb="FF00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06/relationships/rdRichValueTypes" Target="richData/rdRichValueTypes.xml"/><Relationship Id="rId5" Type="http://schemas.openxmlformats.org/officeDocument/2006/relationships/sheetMetadata" Target="metadata.xml"/><Relationship Id="rId10" Type="http://schemas.microsoft.com/office/2022/10/relationships/richValueRel" Target="richData/richValueRel.xml"/><Relationship Id="rId4" Type="http://schemas.openxmlformats.org/officeDocument/2006/relationships/sharedStrings" Target="sharedStrings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N54"/>
  <sheetViews>
    <sheetView showGridLines="0" tabSelected="1" zoomScale="80" zoomScaleNormal="80" zoomScaleSheetLayoutView="100" workbookViewId="0">
      <pane ySplit="14" topLeftCell="A15" activePane="bottomLeft" state="frozen"/>
      <selection pane="bottomLeft" sqref="A1:C1"/>
    </sheetView>
  </sheetViews>
  <sheetFormatPr baseColWidth="10" defaultColWidth="9.140625" defaultRowHeight="15"/>
  <cols>
    <col min="1" max="2" width="25.85546875" style="1" customWidth="1"/>
    <col min="3" max="3" width="28.140625" style="1" customWidth="1"/>
    <col min="4" max="4" width="28.85546875" style="1" customWidth="1"/>
    <col min="5" max="5" width="25.85546875" style="2" customWidth="1"/>
    <col min="6" max="6" width="41.5703125" style="1" customWidth="1"/>
    <col min="7" max="8" width="25.85546875" style="1" customWidth="1"/>
    <col min="9" max="9" width="19.140625" style="1" customWidth="1"/>
    <col min="10" max="10" width="23.85546875" style="1" customWidth="1"/>
    <col min="11" max="26" width="4" style="2" customWidth="1"/>
    <col min="27" max="34" width="4" style="1" customWidth="1"/>
    <col min="35" max="35" width="16.42578125" style="1" customWidth="1"/>
    <col min="36" max="36" width="20.28515625" style="1" customWidth="1"/>
    <col min="37" max="37" width="18.140625" style="1" customWidth="1"/>
    <col min="38" max="38" width="18" style="1" customWidth="1"/>
    <col min="39" max="39" width="16.7109375" style="1" customWidth="1"/>
    <col min="40" max="40" width="20" style="1" customWidth="1"/>
    <col min="41" max="16384" width="9.140625" style="1"/>
  </cols>
  <sheetData>
    <row r="1" spans="1:40" ht="26.1" customHeight="1">
      <c r="A1" s="50" t="s">
        <v>23</v>
      </c>
      <c r="B1" s="50"/>
      <c r="C1" s="50"/>
      <c r="D1" s="50" t="s">
        <v>24</v>
      </c>
      <c r="E1" s="50"/>
      <c r="F1" s="50"/>
      <c r="G1" s="49" t="e" vm="1">
        <v>#VALUE!</v>
      </c>
      <c r="H1" s="49"/>
      <c r="I1" s="49"/>
      <c r="J1" s="49"/>
    </row>
    <row r="2" spans="1:40" ht="33.950000000000003" customHeight="1">
      <c r="A2" s="52" t="s">
        <v>25</v>
      </c>
      <c r="B2" s="52"/>
      <c r="C2" s="52"/>
      <c r="D2" s="58" t="s">
        <v>33</v>
      </c>
      <c r="E2" s="58"/>
      <c r="F2" s="58"/>
      <c r="G2" s="49"/>
      <c r="H2" s="49"/>
      <c r="I2" s="49"/>
      <c r="J2" s="49"/>
    </row>
    <row r="3" spans="1:40" ht="26.1" customHeight="1">
      <c r="A3" s="50" t="s">
        <v>26</v>
      </c>
      <c r="B3" s="50"/>
      <c r="C3" s="50"/>
      <c r="D3" s="50" t="s">
        <v>27</v>
      </c>
      <c r="E3" s="50"/>
      <c r="F3" s="15" t="s">
        <v>28</v>
      </c>
      <c r="G3" s="50" t="s">
        <v>29</v>
      </c>
      <c r="H3" s="50"/>
      <c r="I3" s="50" t="s">
        <v>30</v>
      </c>
      <c r="J3" s="50"/>
    </row>
    <row r="4" spans="1:40" ht="33.950000000000003" customHeight="1">
      <c r="A4" s="58" t="s">
        <v>35</v>
      </c>
      <c r="B4" s="58"/>
      <c r="C4" s="58"/>
      <c r="D4" s="58" t="s">
        <v>34</v>
      </c>
      <c r="E4" s="58"/>
      <c r="F4" s="16" t="s">
        <v>31</v>
      </c>
      <c r="G4" s="51">
        <v>46029</v>
      </c>
      <c r="H4" s="51"/>
      <c r="I4" s="52" t="s">
        <v>32</v>
      </c>
      <c r="J4" s="52"/>
    </row>
    <row r="5" spans="1:40" ht="15" customHeight="1">
      <c r="A5" s="5"/>
      <c r="K5" s="8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1"/>
      <c r="Y5" s="1"/>
      <c r="Z5" s="1"/>
      <c r="AJ5" s="10"/>
    </row>
    <row r="6" spans="1:40" ht="32.25" customHeight="1">
      <c r="A6" s="34" t="s">
        <v>20</v>
      </c>
      <c r="B6" s="35"/>
      <c r="C6" s="68" t="s">
        <v>81</v>
      </c>
      <c r="D6" s="69"/>
      <c r="E6" s="70"/>
      <c r="F6" s="34" t="s">
        <v>71</v>
      </c>
      <c r="G6" s="35"/>
      <c r="H6" s="71" t="s">
        <v>75</v>
      </c>
      <c r="I6" s="72"/>
      <c r="J6" s="73"/>
      <c r="K6" s="8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"/>
      <c r="Y6" s="1"/>
      <c r="Z6" s="1"/>
      <c r="AJ6" s="10"/>
    </row>
    <row r="7" spans="1:40" ht="15" customHeight="1">
      <c r="A7" s="34" t="s">
        <v>21</v>
      </c>
      <c r="B7" s="35"/>
      <c r="C7" s="36">
        <v>46023</v>
      </c>
      <c r="D7" s="53"/>
      <c r="E7" s="54"/>
      <c r="F7" s="34" t="s">
        <v>22</v>
      </c>
      <c r="G7" s="35"/>
      <c r="H7" s="55">
        <v>46387</v>
      </c>
      <c r="I7" s="56"/>
      <c r="J7" s="57"/>
      <c r="K7" s="8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1"/>
      <c r="Y7" s="1"/>
      <c r="Z7" s="1"/>
      <c r="AJ7" s="10"/>
    </row>
    <row r="8" spans="1:40" ht="15" customHeight="1">
      <c r="A8" s="34" t="s">
        <v>37</v>
      </c>
      <c r="B8" s="35"/>
      <c r="C8" s="36" t="s">
        <v>82</v>
      </c>
      <c r="D8" s="37"/>
      <c r="E8" s="37"/>
      <c r="F8" s="37"/>
      <c r="G8" s="37"/>
      <c r="H8" s="37"/>
      <c r="I8" s="37"/>
      <c r="J8" s="38"/>
      <c r="K8" s="8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"/>
      <c r="Y8" s="1"/>
      <c r="Z8" s="1"/>
      <c r="AJ8" s="10"/>
    </row>
    <row r="9" spans="1:40" ht="56.25" customHeight="1">
      <c r="A9" s="34" t="s">
        <v>36</v>
      </c>
      <c r="B9" s="35"/>
      <c r="C9" s="74" t="s">
        <v>76</v>
      </c>
      <c r="D9" s="75"/>
      <c r="E9" s="75"/>
      <c r="F9" s="75"/>
      <c r="G9" s="75"/>
      <c r="H9" s="75"/>
      <c r="I9" s="75"/>
      <c r="J9" s="76"/>
      <c r="K9" s="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J9" s="10"/>
    </row>
    <row r="10" spans="1:40" ht="5.25" customHeight="1">
      <c r="A10" s="6"/>
      <c r="B10" s="7"/>
      <c r="C10" s="7"/>
      <c r="D10" s="7"/>
      <c r="E10" s="27"/>
      <c r="F10" s="7"/>
      <c r="G10" s="7"/>
      <c r="H10" s="7"/>
      <c r="I10" s="7"/>
      <c r="J10" s="7"/>
      <c r="K10" s="9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11"/>
      <c r="AK10" s="7"/>
      <c r="AL10" s="7"/>
    </row>
    <row r="11" spans="1:40" ht="15" customHeight="1">
      <c r="A11" s="60" t="s">
        <v>38</v>
      </c>
      <c r="B11" s="39" t="s">
        <v>39</v>
      </c>
      <c r="C11" s="39" t="s">
        <v>40</v>
      </c>
      <c r="D11" s="39" t="s">
        <v>41</v>
      </c>
      <c r="E11" s="39" t="s">
        <v>42</v>
      </c>
      <c r="F11" s="39" t="s">
        <v>43</v>
      </c>
      <c r="G11" s="39" t="s">
        <v>44</v>
      </c>
      <c r="H11" s="41" t="s">
        <v>45</v>
      </c>
      <c r="I11" s="62" t="s">
        <v>46</v>
      </c>
      <c r="J11" s="64" t="s">
        <v>47</v>
      </c>
      <c r="K11" s="66" t="s">
        <v>56</v>
      </c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42" t="s">
        <v>55</v>
      </c>
      <c r="AJ11" s="63"/>
      <c r="AK11" s="63"/>
      <c r="AL11" s="63"/>
      <c r="AM11" s="63"/>
      <c r="AN11" s="63"/>
    </row>
    <row r="12" spans="1:40" ht="15" customHeight="1">
      <c r="A12" s="60"/>
      <c r="B12" s="39"/>
      <c r="C12" s="39"/>
      <c r="D12" s="39"/>
      <c r="E12" s="39"/>
      <c r="F12" s="39"/>
      <c r="G12" s="39"/>
      <c r="H12" s="42"/>
      <c r="I12" s="63"/>
      <c r="J12" s="65"/>
      <c r="K12" s="39" t="s">
        <v>0</v>
      </c>
      <c r="L12" s="39"/>
      <c r="M12" s="39"/>
      <c r="N12" s="39"/>
      <c r="O12" s="39"/>
      <c r="P12" s="39"/>
      <c r="Q12" s="39" t="s">
        <v>1</v>
      </c>
      <c r="R12" s="39"/>
      <c r="S12" s="39"/>
      <c r="T12" s="39"/>
      <c r="U12" s="39"/>
      <c r="V12" s="39"/>
      <c r="W12" s="39" t="s">
        <v>2</v>
      </c>
      <c r="X12" s="39"/>
      <c r="Y12" s="39"/>
      <c r="Z12" s="39"/>
      <c r="AA12" s="39"/>
      <c r="AB12" s="39"/>
      <c r="AC12" s="39" t="s">
        <v>3</v>
      </c>
      <c r="AD12" s="39"/>
      <c r="AE12" s="39"/>
      <c r="AF12" s="39"/>
      <c r="AG12" s="39"/>
      <c r="AH12" s="39"/>
      <c r="AI12" s="79"/>
      <c r="AJ12" s="80"/>
      <c r="AK12" s="80"/>
      <c r="AL12" s="80"/>
      <c r="AM12" s="80"/>
      <c r="AN12" s="80"/>
    </row>
    <row r="13" spans="1:40" s="3" customFormat="1" ht="15" customHeight="1">
      <c r="A13" s="60"/>
      <c r="B13" s="39"/>
      <c r="C13" s="39"/>
      <c r="D13" s="39"/>
      <c r="E13" s="39"/>
      <c r="F13" s="39"/>
      <c r="G13" s="39"/>
      <c r="H13" s="42"/>
      <c r="I13" s="63"/>
      <c r="J13" s="65"/>
      <c r="K13" s="67" t="s">
        <v>7</v>
      </c>
      <c r="L13" s="67"/>
      <c r="M13" s="67" t="s">
        <v>8</v>
      </c>
      <c r="N13" s="67"/>
      <c r="O13" s="67" t="s">
        <v>9</v>
      </c>
      <c r="P13" s="67"/>
      <c r="Q13" s="67" t="s">
        <v>10</v>
      </c>
      <c r="R13" s="67"/>
      <c r="S13" s="67" t="s">
        <v>11</v>
      </c>
      <c r="T13" s="67"/>
      <c r="U13" s="67" t="s">
        <v>12</v>
      </c>
      <c r="V13" s="67"/>
      <c r="W13" s="67" t="s">
        <v>13</v>
      </c>
      <c r="X13" s="67" t="s">
        <v>4</v>
      </c>
      <c r="Y13" s="67" t="s">
        <v>14</v>
      </c>
      <c r="Z13" s="67" t="s">
        <v>6</v>
      </c>
      <c r="AA13" s="67" t="s">
        <v>15</v>
      </c>
      <c r="AB13" s="67"/>
      <c r="AC13" s="67" t="s">
        <v>16</v>
      </c>
      <c r="AD13" s="67"/>
      <c r="AE13" s="67" t="s">
        <v>17</v>
      </c>
      <c r="AF13" s="67"/>
      <c r="AG13" s="67" t="s">
        <v>18</v>
      </c>
      <c r="AH13" s="67"/>
      <c r="AI13" s="40" t="s">
        <v>50</v>
      </c>
      <c r="AJ13" s="40" t="s">
        <v>51</v>
      </c>
      <c r="AK13" s="40" t="s">
        <v>52</v>
      </c>
      <c r="AL13" s="40" t="s">
        <v>53</v>
      </c>
      <c r="AM13" s="40" t="s">
        <v>54</v>
      </c>
      <c r="AN13" s="40" t="s">
        <v>19</v>
      </c>
    </row>
    <row r="14" spans="1:40" s="4" customFormat="1" ht="15" customHeight="1">
      <c r="A14" s="61"/>
      <c r="B14" s="40"/>
      <c r="C14" s="40"/>
      <c r="D14" s="40"/>
      <c r="E14" s="40"/>
      <c r="F14" s="40"/>
      <c r="G14" s="40"/>
      <c r="H14" s="42"/>
      <c r="I14" s="63"/>
      <c r="J14" s="65"/>
      <c r="K14" s="29" t="s">
        <v>48</v>
      </c>
      <c r="L14" s="29" t="s">
        <v>49</v>
      </c>
      <c r="M14" s="29" t="s">
        <v>48</v>
      </c>
      <c r="N14" s="29" t="s">
        <v>49</v>
      </c>
      <c r="O14" s="29" t="s">
        <v>48</v>
      </c>
      <c r="P14" s="29" t="s">
        <v>49</v>
      </c>
      <c r="Q14" s="29" t="s">
        <v>48</v>
      </c>
      <c r="R14" s="29" t="s">
        <v>49</v>
      </c>
      <c r="S14" s="29" t="s">
        <v>48</v>
      </c>
      <c r="T14" s="29" t="s">
        <v>49</v>
      </c>
      <c r="U14" s="29" t="s">
        <v>48</v>
      </c>
      <c r="V14" s="29" t="s">
        <v>49</v>
      </c>
      <c r="W14" s="29" t="s">
        <v>48</v>
      </c>
      <c r="X14" s="29" t="s">
        <v>49</v>
      </c>
      <c r="Y14" s="29" t="s">
        <v>48</v>
      </c>
      <c r="Z14" s="29" t="s">
        <v>49</v>
      </c>
      <c r="AA14" s="29" t="s">
        <v>48</v>
      </c>
      <c r="AB14" s="29" t="s">
        <v>49</v>
      </c>
      <c r="AC14" s="29" t="s">
        <v>48</v>
      </c>
      <c r="AD14" s="29" t="s">
        <v>49</v>
      </c>
      <c r="AE14" s="29" t="s">
        <v>48</v>
      </c>
      <c r="AF14" s="29" t="s">
        <v>49</v>
      </c>
      <c r="AG14" s="29" t="s">
        <v>48</v>
      </c>
      <c r="AH14" s="29" t="s">
        <v>49</v>
      </c>
      <c r="AI14" s="66"/>
      <c r="AJ14" s="66"/>
      <c r="AK14" s="66"/>
      <c r="AL14" s="66"/>
      <c r="AM14" s="66"/>
      <c r="AN14" s="66"/>
    </row>
    <row r="15" spans="1:40" s="3" customFormat="1" ht="79.5" customHeight="1">
      <c r="A15" s="43" t="s">
        <v>83</v>
      </c>
      <c r="B15" s="45" t="s">
        <v>77</v>
      </c>
      <c r="C15" s="47" t="s">
        <v>80</v>
      </c>
      <c r="D15" s="47" t="s">
        <v>84</v>
      </c>
      <c r="E15" s="26">
        <v>1</v>
      </c>
      <c r="F15" s="33" t="s">
        <v>78</v>
      </c>
      <c r="G15" s="14"/>
      <c r="H15" s="14" t="s">
        <v>74</v>
      </c>
      <c r="I15" s="25" t="s">
        <v>72</v>
      </c>
      <c r="J15" s="24" t="s">
        <v>73</v>
      </c>
      <c r="K15" s="13" t="s">
        <v>48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30"/>
      <c r="AI15" s="28"/>
      <c r="AJ15" s="17">
        <f>COUNTIF(K15:AG15,"P")</f>
        <v>1</v>
      </c>
      <c r="AK15" s="17">
        <f>COUNTIF(L15:AH15,"T")</f>
        <v>0</v>
      </c>
      <c r="AL15" s="17">
        <f t="shared" ref="AL15:AL16" si="0">(AJ15-AK15)</f>
        <v>1</v>
      </c>
      <c r="AM15" s="18">
        <f t="shared" ref="AM15:AM16" si="1">(AK15/AJ15)</f>
        <v>0</v>
      </c>
      <c r="AN15" s="14"/>
    </row>
    <row r="16" spans="1:40" s="3" customFormat="1" ht="97.5" customHeight="1">
      <c r="A16" s="44"/>
      <c r="B16" s="46"/>
      <c r="C16" s="48"/>
      <c r="D16" s="48"/>
      <c r="E16" s="26">
        <v>2</v>
      </c>
      <c r="F16" s="32" t="s">
        <v>79</v>
      </c>
      <c r="G16" s="14"/>
      <c r="H16" s="14" t="s">
        <v>74</v>
      </c>
      <c r="I16" s="25" t="s">
        <v>72</v>
      </c>
      <c r="J16" s="24" t="s">
        <v>73</v>
      </c>
      <c r="K16" s="13" t="s">
        <v>48</v>
      </c>
      <c r="L16" s="13"/>
      <c r="M16" s="13" t="s">
        <v>48</v>
      </c>
      <c r="N16" s="13"/>
      <c r="O16" s="13" t="s">
        <v>48</v>
      </c>
      <c r="P16" s="13"/>
      <c r="Q16" s="13" t="s">
        <v>48</v>
      </c>
      <c r="R16" s="13"/>
      <c r="S16" s="13" t="s">
        <v>48</v>
      </c>
      <c r="T16" s="13"/>
      <c r="U16" s="13" t="s">
        <v>48</v>
      </c>
      <c r="V16" s="13"/>
      <c r="W16" s="13" t="s">
        <v>48</v>
      </c>
      <c r="X16" s="13"/>
      <c r="Y16" s="13" t="s">
        <v>48</v>
      </c>
      <c r="Z16" s="13"/>
      <c r="AA16" s="13" t="s">
        <v>48</v>
      </c>
      <c r="AB16" s="13"/>
      <c r="AC16" s="13" t="s">
        <v>48</v>
      </c>
      <c r="AD16" s="13"/>
      <c r="AE16" s="13" t="s">
        <v>48</v>
      </c>
      <c r="AF16" s="13"/>
      <c r="AG16" s="13" t="s">
        <v>48</v>
      </c>
      <c r="AH16" s="30"/>
      <c r="AI16" s="28"/>
      <c r="AJ16" s="17">
        <f>COUNTIF(K16:AG16,"P")</f>
        <v>12</v>
      </c>
      <c r="AK16" s="17">
        <f>COUNTIF(L16:AH16,"T")</f>
        <v>0</v>
      </c>
      <c r="AL16" s="17">
        <f t="shared" si="0"/>
        <v>12</v>
      </c>
      <c r="AM16" s="18">
        <f t="shared" si="1"/>
        <v>0</v>
      </c>
      <c r="AN16" s="14"/>
    </row>
    <row r="17" spans="6:38" ht="15" customHeight="1">
      <c r="F17" s="86" t="s">
        <v>57</v>
      </c>
      <c r="G17" s="87"/>
      <c r="H17" s="87"/>
      <c r="I17" s="88"/>
      <c r="J17" s="31" t="s">
        <v>58</v>
      </c>
      <c r="K17" s="77" t="s">
        <v>59</v>
      </c>
      <c r="L17" s="78"/>
      <c r="M17" s="77" t="s">
        <v>60</v>
      </c>
      <c r="N17" s="78"/>
      <c r="O17" s="77" t="s">
        <v>61</v>
      </c>
      <c r="P17" s="78"/>
      <c r="Q17" s="77" t="s">
        <v>10</v>
      </c>
      <c r="R17" s="78"/>
      <c r="S17" s="77" t="s">
        <v>11</v>
      </c>
      <c r="T17" s="78"/>
      <c r="U17" s="77" t="s">
        <v>12</v>
      </c>
      <c r="V17" s="78"/>
      <c r="W17" s="77" t="s">
        <v>13</v>
      </c>
      <c r="X17" s="78"/>
      <c r="Y17" s="77" t="s">
        <v>4</v>
      </c>
      <c r="Z17" s="78"/>
      <c r="AA17" s="77" t="s">
        <v>62</v>
      </c>
      <c r="AB17" s="78"/>
      <c r="AC17" s="77" t="s">
        <v>5</v>
      </c>
      <c r="AD17" s="78"/>
      <c r="AE17" s="77" t="s">
        <v>63</v>
      </c>
      <c r="AF17" s="78"/>
      <c r="AG17" s="77" t="s">
        <v>6</v>
      </c>
      <c r="AH17" s="78"/>
      <c r="AI17" s="19" t="s">
        <v>64</v>
      </c>
      <c r="AJ17" s="19" t="s">
        <v>65</v>
      </c>
      <c r="AK17" s="19" t="s">
        <v>66</v>
      </c>
      <c r="AL17" s="19" t="s">
        <v>67</v>
      </c>
    </row>
    <row r="18" spans="6:38" ht="15" customHeight="1">
      <c r="F18" s="83" t="s">
        <v>68</v>
      </c>
      <c r="G18" s="84"/>
      <c r="H18" s="84"/>
      <c r="I18" s="85"/>
      <c r="J18" s="20">
        <f>SUM(K18:AH18)</f>
        <v>13</v>
      </c>
      <c r="K18" s="81">
        <f>(COUNTIF(K15:K16,"P"))</f>
        <v>2</v>
      </c>
      <c r="L18" s="82"/>
      <c r="M18" s="81">
        <f>(COUNTIF(M15:M16,"P"))</f>
        <v>1</v>
      </c>
      <c r="N18" s="82"/>
      <c r="O18" s="81">
        <f>(COUNTIF(O15:O16,"P"))</f>
        <v>1</v>
      </c>
      <c r="P18" s="82"/>
      <c r="Q18" s="81">
        <f>(COUNTIF(Q15:Q16,"P"))</f>
        <v>1</v>
      </c>
      <c r="R18" s="82"/>
      <c r="S18" s="81">
        <f>(COUNTIF(S15:S16,"P"))</f>
        <v>1</v>
      </c>
      <c r="T18" s="82"/>
      <c r="U18" s="81">
        <f>(COUNTIF(U15:U16,"P"))</f>
        <v>1</v>
      </c>
      <c r="V18" s="82"/>
      <c r="W18" s="81">
        <f>(COUNTIF(W15:W16,"P"))</f>
        <v>1</v>
      </c>
      <c r="X18" s="82"/>
      <c r="Y18" s="81">
        <f>(COUNTIF(Y15:Y16,"P"))</f>
        <v>1</v>
      </c>
      <c r="Z18" s="82"/>
      <c r="AA18" s="81">
        <f>(COUNTIF(AA15:AA16,"P"))</f>
        <v>1</v>
      </c>
      <c r="AB18" s="82"/>
      <c r="AC18" s="81">
        <f>(COUNTIF(AC15:AC16,"P"))</f>
        <v>1</v>
      </c>
      <c r="AD18" s="82"/>
      <c r="AE18" s="81">
        <f>(COUNTIF(AE15:AE16,"P"))</f>
        <v>1</v>
      </c>
      <c r="AF18" s="82"/>
      <c r="AG18" s="81">
        <f>(COUNTIF(AG15:AG16,"P"))</f>
        <v>1</v>
      </c>
      <c r="AH18" s="82"/>
      <c r="AI18" s="22">
        <f>SUM(K18+M18+O18)</f>
        <v>4</v>
      </c>
      <c r="AJ18" s="22">
        <f>SUM(Q18+S18+U18)</f>
        <v>3</v>
      </c>
      <c r="AK18" s="22">
        <f>SUM(W18+Y18+AA18)</f>
        <v>3</v>
      </c>
      <c r="AL18" s="22">
        <f>SUM(AC18+AE18+AG18)</f>
        <v>3</v>
      </c>
    </row>
    <row r="19" spans="6:38" ht="15" customHeight="1">
      <c r="F19" s="83" t="s">
        <v>69</v>
      </c>
      <c r="G19" s="84"/>
      <c r="H19" s="84"/>
      <c r="I19" s="85"/>
      <c r="J19" s="20">
        <f>SUM(K19:AH19)</f>
        <v>0</v>
      </c>
      <c r="K19" s="81">
        <f>(COUNTIF(L15:L16,"T"))</f>
        <v>0</v>
      </c>
      <c r="L19" s="82"/>
      <c r="M19" s="81">
        <f>(COUNTIF(N15:N16,"T"))</f>
        <v>0</v>
      </c>
      <c r="N19" s="82"/>
      <c r="O19" s="81">
        <f>(COUNTIF(P15:P16,"T"))</f>
        <v>0</v>
      </c>
      <c r="P19" s="82"/>
      <c r="Q19" s="81">
        <f>(COUNTIF(R15:R16,"T"))</f>
        <v>0</v>
      </c>
      <c r="R19" s="82"/>
      <c r="S19" s="81">
        <f>(COUNTIF(T15:T16,"T"))</f>
        <v>0</v>
      </c>
      <c r="T19" s="82"/>
      <c r="U19" s="81">
        <f>(COUNTIF(V15:V16,"T"))</f>
        <v>0</v>
      </c>
      <c r="V19" s="82"/>
      <c r="W19" s="81">
        <f>(COUNTIF(X15:X16,"T"))</f>
        <v>0</v>
      </c>
      <c r="X19" s="82"/>
      <c r="Y19" s="81">
        <f>(COUNTIF(Z15:Z16,"T"))</f>
        <v>0</v>
      </c>
      <c r="Z19" s="82"/>
      <c r="AA19" s="81">
        <f>(COUNTIF(AB15:AB16,"T"))</f>
        <v>0</v>
      </c>
      <c r="AB19" s="82"/>
      <c r="AC19" s="81">
        <f>(COUNTIF(AD15:AD16,"T"))</f>
        <v>0</v>
      </c>
      <c r="AD19" s="82"/>
      <c r="AE19" s="81">
        <f>(COUNTIF(AF15:AF16,"T"))</f>
        <v>0</v>
      </c>
      <c r="AF19" s="82"/>
      <c r="AG19" s="81">
        <f>(COUNTIF(AH15:AH16,"T"))</f>
        <v>0</v>
      </c>
      <c r="AH19" s="82"/>
      <c r="AI19" s="22">
        <f>SUM(K19+M19+O19)</f>
        <v>0</v>
      </c>
      <c r="AJ19" s="22">
        <f>SUM(Q19+S19+U19)</f>
        <v>0</v>
      </c>
      <c r="AK19" s="22">
        <f>SUM(W19+Y19+AA19)</f>
        <v>0</v>
      </c>
      <c r="AL19" s="22">
        <f>SUM(AC19+AE19+AG19)</f>
        <v>0</v>
      </c>
    </row>
    <row r="20" spans="6:38" ht="15" customHeight="1" thickBot="1">
      <c r="F20" s="89" t="s">
        <v>70</v>
      </c>
      <c r="G20" s="90"/>
      <c r="H20" s="90"/>
      <c r="I20" s="91"/>
      <c r="J20" s="21">
        <f>+J19/J18</f>
        <v>0</v>
      </c>
      <c r="K20" s="92">
        <f>+K19/K18</f>
        <v>0</v>
      </c>
      <c r="L20" s="93"/>
      <c r="M20" s="92">
        <f>+M19/M18</f>
        <v>0</v>
      </c>
      <c r="N20" s="93"/>
      <c r="O20" s="92">
        <f>+O19/O18</f>
        <v>0</v>
      </c>
      <c r="P20" s="93"/>
      <c r="Q20" s="92">
        <f>+Q19/Q18</f>
        <v>0</v>
      </c>
      <c r="R20" s="93"/>
      <c r="S20" s="92">
        <f>+S19/S18</f>
        <v>0</v>
      </c>
      <c r="T20" s="93"/>
      <c r="U20" s="92">
        <f>+U19/U18</f>
        <v>0</v>
      </c>
      <c r="V20" s="93"/>
      <c r="W20" s="92">
        <f>+W19/W18</f>
        <v>0</v>
      </c>
      <c r="X20" s="93"/>
      <c r="Y20" s="92">
        <f>+Y19/Y18</f>
        <v>0</v>
      </c>
      <c r="Z20" s="93"/>
      <c r="AA20" s="92">
        <f>+AA19/AA18</f>
        <v>0</v>
      </c>
      <c r="AB20" s="93"/>
      <c r="AC20" s="92">
        <f>+AC19/AC18</f>
        <v>0</v>
      </c>
      <c r="AD20" s="93"/>
      <c r="AE20" s="92">
        <f>+AE19/AE18</f>
        <v>0</v>
      </c>
      <c r="AF20" s="93"/>
      <c r="AG20" s="92">
        <f>+AG19/AG18</f>
        <v>0</v>
      </c>
      <c r="AH20" s="93"/>
      <c r="AI20" s="23">
        <f>+AI19/AI18</f>
        <v>0</v>
      </c>
      <c r="AJ20" s="23">
        <f>+AJ19/AJ18</f>
        <v>0</v>
      </c>
      <c r="AK20" s="23">
        <f>+AK19/AK18</f>
        <v>0</v>
      </c>
      <c r="AL20" s="23">
        <f>+AL19/AL18</f>
        <v>0</v>
      </c>
    </row>
    <row r="21" spans="6:38" ht="15" customHeight="1"/>
    <row r="22" spans="6:38" ht="15" customHeight="1"/>
    <row r="23" spans="6:38" ht="15" customHeight="1"/>
    <row r="24" spans="6:38" ht="15" customHeight="1"/>
    <row r="25" spans="6:38" ht="15" customHeight="1"/>
    <row r="26" spans="6:38" ht="15" customHeight="1"/>
    <row r="27" spans="6:38" ht="15" customHeight="1"/>
    <row r="28" spans="6:38" ht="15" customHeight="1"/>
    <row r="29" spans="6:38" ht="15" customHeight="1"/>
    <row r="30" spans="6:38" ht="15" customHeight="1"/>
    <row r="31" spans="6:38" ht="15" customHeight="1"/>
    <row r="32" spans="6:38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mergeCells count="116">
    <mergeCell ref="AC19:AD19"/>
    <mergeCell ref="AE19:AF19"/>
    <mergeCell ref="AG19:AH19"/>
    <mergeCell ref="F20:I20"/>
    <mergeCell ref="K20:L20"/>
    <mergeCell ref="M20:N20"/>
    <mergeCell ref="O20:P20"/>
    <mergeCell ref="Q20:R20"/>
    <mergeCell ref="S20:T20"/>
    <mergeCell ref="U20:V20"/>
    <mergeCell ref="W20:X20"/>
    <mergeCell ref="Y20:Z20"/>
    <mergeCell ref="AA20:AB20"/>
    <mergeCell ref="AC20:AD20"/>
    <mergeCell ref="AE20:AF20"/>
    <mergeCell ref="AG20:AH20"/>
    <mergeCell ref="S19:T19"/>
    <mergeCell ref="U19:V19"/>
    <mergeCell ref="W19:X19"/>
    <mergeCell ref="Y19:Z19"/>
    <mergeCell ref="AA19:AB19"/>
    <mergeCell ref="F19:I19"/>
    <mergeCell ref="K19:L19"/>
    <mergeCell ref="M19:N19"/>
    <mergeCell ref="O19:P19"/>
    <mergeCell ref="Q19:R19"/>
    <mergeCell ref="AC17:AD17"/>
    <mergeCell ref="AE17:AF17"/>
    <mergeCell ref="AG17:AH17"/>
    <mergeCell ref="F18:I18"/>
    <mergeCell ref="K18:L18"/>
    <mergeCell ref="M18:N18"/>
    <mergeCell ref="O18:P18"/>
    <mergeCell ref="Q18:R18"/>
    <mergeCell ref="S18:T18"/>
    <mergeCell ref="U18:V18"/>
    <mergeCell ref="W18:X18"/>
    <mergeCell ref="Y18:Z18"/>
    <mergeCell ref="AA18:AB18"/>
    <mergeCell ref="AC18:AD18"/>
    <mergeCell ref="AE18:AF18"/>
    <mergeCell ref="AG18:AH18"/>
    <mergeCell ref="S17:T17"/>
    <mergeCell ref="U17:V17"/>
    <mergeCell ref="W17:X17"/>
    <mergeCell ref="Y17:Z17"/>
    <mergeCell ref="AA17:AB17"/>
    <mergeCell ref="F17:I17"/>
    <mergeCell ref="K17:L17"/>
    <mergeCell ref="M17:N17"/>
    <mergeCell ref="O17:P17"/>
    <mergeCell ref="Q17:R17"/>
    <mergeCell ref="AK13:AK14"/>
    <mergeCell ref="AL13:AL14"/>
    <mergeCell ref="AM13:AM14"/>
    <mergeCell ref="AN13:AN14"/>
    <mergeCell ref="AI11:AN12"/>
    <mergeCell ref="AA13:AB13"/>
    <mergeCell ref="AC13:AD13"/>
    <mergeCell ref="AE13:AF13"/>
    <mergeCell ref="AG13:AH13"/>
    <mergeCell ref="W13:X13"/>
    <mergeCell ref="Y13:Z13"/>
    <mergeCell ref="AC12:AH12"/>
    <mergeCell ref="AI13:AI14"/>
    <mergeCell ref="AJ13:AJ14"/>
    <mergeCell ref="L5:W7"/>
    <mergeCell ref="A11:A14"/>
    <mergeCell ref="B11:B14"/>
    <mergeCell ref="C11:C14"/>
    <mergeCell ref="D11:D14"/>
    <mergeCell ref="E11:E14"/>
    <mergeCell ref="I11:I14"/>
    <mergeCell ref="J11:J14"/>
    <mergeCell ref="K11:AH11"/>
    <mergeCell ref="Q12:V12"/>
    <mergeCell ref="W12:AB12"/>
    <mergeCell ref="K12:P12"/>
    <mergeCell ref="K13:L13"/>
    <mergeCell ref="M13:N13"/>
    <mergeCell ref="O13:P13"/>
    <mergeCell ref="Q13:R13"/>
    <mergeCell ref="S13:T13"/>
    <mergeCell ref="U13:V13"/>
    <mergeCell ref="A9:B9"/>
    <mergeCell ref="A6:B6"/>
    <mergeCell ref="F6:G6"/>
    <mergeCell ref="C6:E6"/>
    <mergeCell ref="H6:J6"/>
    <mergeCell ref="C9:J9"/>
    <mergeCell ref="G1:J2"/>
    <mergeCell ref="G3:H3"/>
    <mergeCell ref="G4:H4"/>
    <mergeCell ref="I3:J3"/>
    <mergeCell ref="I4:J4"/>
    <mergeCell ref="A7:B7"/>
    <mergeCell ref="F7:G7"/>
    <mergeCell ref="C7:E7"/>
    <mergeCell ref="H7:J7"/>
    <mergeCell ref="A3:C3"/>
    <mergeCell ref="A4:C4"/>
    <mergeCell ref="D1:F1"/>
    <mergeCell ref="D2:F2"/>
    <mergeCell ref="D3:E3"/>
    <mergeCell ref="D4:E4"/>
    <mergeCell ref="A1:C1"/>
    <mergeCell ref="A2:C2"/>
    <mergeCell ref="A8:B8"/>
    <mergeCell ref="C8:J8"/>
    <mergeCell ref="F11:F14"/>
    <mergeCell ref="G11:G14"/>
    <mergeCell ref="H11:H14"/>
    <mergeCell ref="A15:A16"/>
    <mergeCell ref="B15:B16"/>
    <mergeCell ref="C15:C16"/>
    <mergeCell ref="D15:D16"/>
  </mergeCells>
  <phoneticPr fontId="2" type="noConversion"/>
  <conditionalFormatting sqref="K15:AI16">
    <cfRule type="cellIs" dxfId="29" priority="217" operator="equal">
      <formula>"RP"</formula>
    </cfRule>
    <cfRule type="cellIs" dxfId="28" priority="218" operator="equal">
      <formula>"T"</formula>
    </cfRule>
    <cfRule type="cellIs" dxfId="27" priority="219" operator="equal">
      <formula>"NT"</formula>
    </cfRule>
    <cfRule type="cellIs" dxfId="26" priority="220" operator="equal">
      <formula>"E"</formula>
    </cfRule>
    <cfRule type="cellIs" dxfId="25" priority="221" operator="equal">
      <formula>"I"</formula>
    </cfRule>
    <cfRule type="cellIs" dxfId="24" priority="222" operator="equal">
      <formula>"P"</formula>
    </cfRule>
  </conditionalFormatting>
  <conditionalFormatting sqref="AJ15">
    <cfRule type="cellIs" dxfId="23" priority="19" operator="equal">
      <formula>"RP"</formula>
    </cfRule>
    <cfRule type="cellIs" dxfId="22" priority="20" operator="equal">
      <formula>"T"</formula>
    </cfRule>
    <cfRule type="cellIs" dxfId="21" priority="21" operator="equal">
      <formula>"NT"</formula>
    </cfRule>
    <cfRule type="cellIs" dxfId="20" priority="22" operator="equal">
      <formula>"E"</formula>
    </cfRule>
    <cfRule type="cellIs" dxfId="19" priority="23" operator="equal">
      <formula>"I"</formula>
    </cfRule>
    <cfRule type="cellIs" dxfId="18" priority="24" operator="equal">
      <formula>"P"</formula>
    </cfRule>
  </conditionalFormatting>
  <conditionalFormatting sqref="AK15">
    <cfRule type="cellIs" dxfId="17" priority="13" operator="equal">
      <formula>"RP"</formula>
    </cfRule>
    <cfRule type="cellIs" dxfId="16" priority="14" operator="equal">
      <formula>"T"</formula>
    </cfRule>
    <cfRule type="cellIs" dxfId="15" priority="15" operator="equal">
      <formula>"NT"</formula>
    </cfRule>
    <cfRule type="cellIs" dxfId="14" priority="16" operator="equal">
      <formula>"E"</formula>
    </cfRule>
    <cfRule type="cellIs" dxfId="13" priority="17" operator="equal">
      <formula>"I"</formula>
    </cfRule>
    <cfRule type="cellIs" dxfId="12" priority="18" operator="equal">
      <formula>"P"</formula>
    </cfRule>
  </conditionalFormatting>
  <conditionalFormatting sqref="AJ16">
    <cfRule type="cellIs" dxfId="11" priority="7" operator="equal">
      <formula>"RP"</formula>
    </cfRule>
    <cfRule type="cellIs" dxfId="10" priority="8" operator="equal">
      <formula>"T"</formula>
    </cfRule>
    <cfRule type="cellIs" dxfId="9" priority="9" operator="equal">
      <formula>"NT"</formula>
    </cfRule>
    <cfRule type="cellIs" dxfId="8" priority="10" operator="equal">
      <formula>"E"</formula>
    </cfRule>
    <cfRule type="cellIs" dxfId="7" priority="11" operator="equal">
      <formula>"I"</formula>
    </cfRule>
    <cfRule type="cellIs" dxfId="6" priority="12" operator="equal">
      <formula>"P"</formula>
    </cfRule>
  </conditionalFormatting>
  <conditionalFormatting sqref="AK16">
    <cfRule type="cellIs" dxfId="5" priority="1" operator="equal">
      <formula>"RP"</formula>
    </cfRule>
    <cfRule type="cellIs" dxfId="4" priority="2" operator="equal">
      <formula>"T"</formula>
    </cfRule>
    <cfRule type="cellIs" dxfId="3" priority="3" operator="equal">
      <formula>"NT"</formula>
    </cfRule>
    <cfRule type="cellIs" dxfId="2" priority="4" operator="equal">
      <formula>"E"</formula>
    </cfRule>
    <cfRule type="cellIs" dxfId="1" priority="5" operator="equal">
      <formula>"I"</formula>
    </cfRule>
    <cfRule type="cellIs" dxfId="0" priority="6" operator="equal">
      <formula>"P"</formula>
    </cfRule>
  </conditionalFormatting>
  <dataValidations count="3">
    <dataValidation allowBlank="1" showDropDown="1" showInputMessage="1" showErrorMessage="1" sqref="AI21:AJ1048576 AI16" xr:uid="{E10441A2-5029-451C-8E62-7CA283ECC9A5}"/>
    <dataValidation type="date" allowBlank="1" showDropDown="1" showInputMessage="1" showErrorMessage="1" sqref="AI15" xr:uid="{83F314C9-76F0-4D29-8BB4-1698126F222F}">
      <formula1>C3</formula1>
      <formula2>#REF!+43891</formula2>
    </dataValidation>
    <dataValidation type="list" allowBlank="1" showDropDown="1" showInputMessage="1" showErrorMessage="1" sqref="K15:AH16" xr:uid="{41799FEA-7239-4A88-BDBB-1194417D85A7}">
      <formula1>"P,E,T,NT,RP"</formula1>
    </dataValidation>
  </dataValidations>
  <hyperlinks>
    <hyperlink ref="L5:W7" location="'ESTADO GENERAL'!A1" display="SE DEBEN REGISTRAR LA PROGRAMACION Y EL SEGUIMIENTO A LAS ACCIONES, CON LAS SIGLAS, SEGÚN APARECE EN LA TABLA, ESTO CON EL FIN DE LLEVAR A CARVO EL ANALISIS EN LA HOJA DE ESTADO GENERAL" xr:uid="{00000000-0004-0000-0000-000000000000}"/>
  </hyperlinks>
  <pageMargins left="0.7" right="0.7" top="0.75" bottom="0.75" header="0.3" footer="0.3"/>
  <pageSetup scale="3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4 K k x U Z a x K 3 K i A A A A 9 Q A A A B I A H A B D b 2 5 m a W c v U G F j a 2 F n Z S 5 4 b W w g o h g A K K A U A A A A A A A A A A A A A A A A A A A A A A A A A A A A h Y + x D o I w F E V / h X S n L e h A y K M M r B J N T I x r U 5 7 Y C M X Q Y v k 3 B z / J X x C j q J v j v e c M 9 9 6 v N 8 j H t g k u 2 F v d m Y x E l J M A j e o q b e q M D O 4 Q J i Q X s J H q J G s M J t n Y d L R V R o 7 O n V P G v P f U L 2 j X 1 y z m P G L 7 c r V V R 2 w l + c j 6 v x x q Y 5 0 0 C o m A 3 W u M i G m y p A m f J g G b O y i 1 + f J 4 Y k / 6 U 0 I x N G 7 o U a A N i z W w O Q J 7 X x A P U E s D B B Q A A g A I A O C p M V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g q T F R K I p H u A 4 A A A A R A A A A E w A c A E Z v c m 1 1 b G F z L 1 N l Y 3 R p b 2 4 x L m 0 g o h g A K K A U A A A A A A A A A A A A A A A A A A A A A A A A A A A A K 0 5 N L s n M z 1 M I h t C G 1 g B Q S w E C L Q A U A A I A C A D g q T F R l r E r c q I A A A D 1 A A A A E g A A A A A A A A A A A A A A A A A A A A A A Q 2 9 u Z m l n L 1 B h Y 2 t h Z 2 U u e G 1 s U E s B A i 0 A F A A C A A g A 4 K k x U Q / K 6 a u k A A A A 6 Q A A A B M A A A A A A A A A A A A A A A A A 7 g A A A F t D b 2 5 0 Z W 5 0 X 1 R 5 c G V z X S 5 4 b W x Q S w E C L Q A U A A I A C A D g q T F R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5 F A Q + q Y B d E m u m 0 X 1 q P 8 e H w A A A A A C A A A A A A A Q Z g A A A A E A A C A A A A C W D 2 g Z 9 e u w k R X A 0 C 6 + 5 X f 3 6 8 Q O E q G a x 8 M 1 + L H c D h B P 7 Q A A A A A O g A A A A A I A A C A A A A B n 8 P t 0 n b i S r r i S N o Y B D y 7 W I y j B 2 P V k k f m q c T p D e M Y G d l A A A A A s 1 K h 6 V s p o g Z / j m P i 8 k 2 8 + Y T Y o u F e 4 v n d 0 j V 9 x v c P j W w e e Y R 2 Y 1 P + l g U G G b L q s H A a p 5 G L L M 1 u 2 + T D p 5 t L k u p M l b 3 S q C J g y x P 9 y K z Y 6 v x 1 e 2 k A A A A B z K J S 7 l x B e o j S g D w Y a N b b 1 I m e h e p G i j p X 1 O V i + 1 j s x E D a D n M F V k Z F l 7 c Y J T H 9 l K W 3 J W E Y m j Z j D H h 3 b P 8 W Y j H x I < / D a t a M a s h u p > 
</file>

<file path=customXml/itemProps1.xml><?xml version="1.0" encoding="utf-8"?>
<ds:datastoreItem xmlns:ds="http://schemas.openxmlformats.org/officeDocument/2006/customXml" ds:itemID="{BB04AC96-8D4C-4634-93BC-3ECE7B9914E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</vt:lpstr>
      <vt:lpstr>'PLAN DE ACCIÓN'!Área_de_impresión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JAIME ANDRES CRISTANCHO INSUASTY</cp:lastModifiedBy>
  <cp:lastPrinted>2023-10-13T21:06:39Z</cp:lastPrinted>
  <dcterms:created xsi:type="dcterms:W3CDTF">2015-06-05T18:19:34Z</dcterms:created>
  <dcterms:modified xsi:type="dcterms:W3CDTF">2026-01-23T16:01:40Z</dcterms:modified>
</cp:coreProperties>
</file>