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TALENTO HUMANO\Desktop\TALENTO HUMANO\2025\PLANES INSITUCIONALES\PLAN ANUAL DE VACANTES\"/>
    </mc:Choice>
  </mc:AlternateContent>
  <xr:revisionPtr revIDLastSave="0" documentId="13_ncr:1_{A4A9502D-781F-4EE4-9510-0AFB014057A7}" xr6:coauthVersionLast="36" xr6:coauthVersionMax="47" xr10:uidLastSave="{00000000-0000-0000-0000-000000000000}"/>
  <bookViews>
    <workbookView xWindow="0" yWindow="0" windowWidth="28800" windowHeight="12225" xr2:uid="{00000000-000D-0000-FFFF-FFFF00000000}"/>
  </bookViews>
  <sheets>
    <sheet name="PLAN DE MEJORA" sheetId="1" r:id="rId1"/>
    <sheet name="ESTADO GENERAL" sheetId="2" r:id="rId2"/>
  </sheets>
  <definedNames>
    <definedName name="_xlnm.Print_Area" localSheetId="0">'PLAN DE MEJORA'!$A$1:$AF$24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2" l="1"/>
  <c r="F14" i="2"/>
  <c r="F13" i="2"/>
  <c r="F12" i="2"/>
  <c r="F11" i="2"/>
  <c r="F10" i="2"/>
  <c r="F9" i="2"/>
  <c r="F8" i="2"/>
  <c r="F7" i="2"/>
  <c r="F6" i="2"/>
  <c r="F5" i="2"/>
  <c r="F4" i="2"/>
  <c r="E6" i="2"/>
  <c r="E15" i="2"/>
  <c r="E14" i="2"/>
  <c r="E13" i="2"/>
  <c r="E12" i="2"/>
  <c r="E11" i="2"/>
  <c r="E10" i="2"/>
  <c r="E9" i="2"/>
  <c r="E8" i="2"/>
  <c r="E7" i="2"/>
  <c r="E5" i="2"/>
  <c r="E4" i="2"/>
  <c r="D15" i="2"/>
  <c r="D14" i="2"/>
  <c r="D13" i="2"/>
  <c r="D12" i="2"/>
  <c r="D11" i="2"/>
  <c r="D10" i="2"/>
  <c r="D9" i="2"/>
  <c r="D8" i="2"/>
  <c r="D7" i="2"/>
  <c r="D6" i="2"/>
  <c r="D5" i="2"/>
  <c r="D4" i="2"/>
  <c r="C15" i="2"/>
  <c r="B15" i="2"/>
  <c r="C14" i="2"/>
  <c r="B14" i="2"/>
  <c r="C13" i="2"/>
  <c r="B13" i="2"/>
  <c r="C12" i="2"/>
  <c r="B12" i="2"/>
  <c r="C10" i="2"/>
  <c r="B10" i="2"/>
  <c r="C11" i="2"/>
  <c r="C9" i="2"/>
  <c r="B9" i="2"/>
  <c r="C7" i="2"/>
  <c r="C8" i="2"/>
  <c r="B8" i="2"/>
  <c r="B7" i="2"/>
  <c r="C6" i="2"/>
  <c r="B6" i="2"/>
  <c r="C5" i="2"/>
  <c r="B5" i="2"/>
  <c r="C4" i="2"/>
  <c r="B4" i="2"/>
  <c r="B11" i="2"/>
  <c r="J7" i="2" l="1"/>
  <c r="J10" i="2"/>
  <c r="I4" i="2"/>
  <c r="J4" i="2"/>
  <c r="I10" i="2"/>
  <c r="I13" i="2"/>
  <c r="I7" i="2"/>
  <c r="J13" i="2"/>
  <c r="C16" i="2"/>
  <c r="B16" i="2"/>
  <c r="E16" i="2"/>
  <c r="D16" i="2"/>
  <c r="F16" i="2"/>
  <c r="E2" i="2"/>
  <c r="G9" i="2"/>
  <c r="G13" i="2"/>
  <c r="G14" i="2"/>
  <c r="G15" i="2"/>
  <c r="G5" i="2"/>
  <c r="G12" i="2"/>
  <c r="G11" i="2"/>
  <c r="K10" i="2"/>
  <c r="O10" i="2"/>
  <c r="G8" i="2"/>
  <c r="K7" i="2"/>
  <c r="O4" i="2"/>
  <c r="R4" i="2"/>
  <c r="G6" i="2"/>
  <c r="K4" i="2"/>
  <c r="G10" i="2"/>
  <c r="G7" i="2"/>
  <c r="G4" i="2"/>
  <c r="K13" i="2"/>
  <c r="E17" i="2" l="1"/>
  <c r="M4" i="2"/>
  <c r="N4" i="2"/>
  <c r="N10" i="2"/>
  <c r="M10" i="2"/>
  <c r="D17" i="2"/>
  <c r="C17" i="2"/>
  <c r="F17" i="2"/>
  <c r="Q4" i="2" l="1"/>
  <c r="P4" i="2"/>
</calcChain>
</file>

<file path=xl/sharedStrings.xml><?xml version="1.0" encoding="utf-8"?>
<sst xmlns="http://schemas.openxmlformats.org/spreadsheetml/2006/main" count="133" uniqueCount="81">
  <si>
    <t>FECHA DE REGISTRO</t>
  </si>
  <si>
    <t>TRIMESTRE I</t>
  </si>
  <si>
    <t>TRIMESTRE II</t>
  </si>
  <si>
    <t>TRIMESTRE III</t>
  </si>
  <si>
    <t>TRIMESTRE IV</t>
  </si>
  <si>
    <t>JUN</t>
  </si>
  <si>
    <t>AGO</t>
  </si>
  <si>
    <t>SEP</t>
  </si>
  <si>
    <t>OCT</t>
  </si>
  <si>
    <t>DIC</t>
  </si>
  <si>
    <t>ENERO</t>
  </si>
  <si>
    <t>FEBRERO</t>
  </si>
  <si>
    <t>MARZO</t>
  </si>
  <si>
    <t>ABRIL</t>
  </si>
  <si>
    <t>MAYO</t>
  </si>
  <si>
    <t>JUNIO</t>
  </si>
  <si>
    <t>JULIO</t>
  </si>
  <si>
    <t>AGOSTO</t>
  </si>
  <si>
    <t>SEPTIEMBRE</t>
  </si>
  <si>
    <t>OCTUBRE</t>
  </si>
  <si>
    <t>NOVIEMBRE</t>
  </si>
  <si>
    <t>DICIEMBRE</t>
  </si>
  <si>
    <t>FECHA DE TERMINADA LA ACCION</t>
  </si>
  <si>
    <t>EVIDENCIA</t>
  </si>
  <si>
    <t>FECHA DE PROGRAMADA</t>
  </si>
  <si>
    <t>PROCESO</t>
  </si>
  <si>
    <t>SUBRPOCESO</t>
  </si>
  <si>
    <t>ESTADO GENERAL DEL PLAN</t>
  </si>
  <si>
    <t xml:space="preserve">FEBRERO </t>
  </si>
  <si>
    <t>MES</t>
  </si>
  <si>
    <t>ACCIONES MES PROGRAMADAS</t>
  </si>
  <si>
    <t>ACCIONES REPROGRAMADAS</t>
  </si>
  <si>
    <t>ACCIONES EN EJECUCIÓN</t>
  </si>
  <si>
    <t>PORCENTAJE DE CUMPLIMIENTO MES</t>
  </si>
  <si>
    <t>TRIMESTRE</t>
  </si>
  <si>
    <t>OBSERVACIONES</t>
  </si>
  <si>
    <t>PORCENTAJE CUMPLIMIENTO TRIMESTRE</t>
  </si>
  <si>
    <t>FECHA DE INICIO</t>
  </si>
  <si>
    <t>FECHA DE FIN</t>
  </si>
  <si>
    <t xml:space="preserve">ACCIONES PROGRAMADAS EN EL AÑO </t>
  </si>
  <si>
    <t>ACCIONES MES TERMINADAS</t>
  </si>
  <si>
    <t>ACCIONES NO TERMINADAS</t>
  </si>
  <si>
    <t>SEMESTRE</t>
  </si>
  <si>
    <t>SEMESTRE I</t>
  </si>
  <si>
    <t>SEMESTRE II</t>
  </si>
  <si>
    <t>PORCENTAJE CUMPLIMIENTO SEMESTRE</t>
  </si>
  <si>
    <t>CUMPLIMIENTO DEL AÑO</t>
  </si>
  <si>
    <t>TOTAL ACCIONES</t>
  </si>
  <si>
    <t>PORCENTAJES RESPECTO A PROGRAMADAS</t>
  </si>
  <si>
    <t>ACCIONES PROGRAMADAS EN EL TRIMESTRE</t>
  </si>
  <si>
    <t>ACCIONES PROGRAMADAS EN EL SEMESTRE</t>
  </si>
  <si>
    <t>ACCIONES TERMINADAS EN EL SEMESTRE</t>
  </si>
  <si>
    <t>ACCIONES TERMINADAS EN EL TRIMESTRE</t>
  </si>
  <si>
    <t>← VOLVER AL PLAN</t>
  </si>
  <si>
    <r>
      <rPr>
        <sz val="12"/>
        <rFont val="Calibri"/>
        <family val="2"/>
        <scheme val="minor"/>
      </rPr>
      <t>SE DEBEN REGISTRAR LA PROGRAMACION Y EL SEGUIMIENTO A LAS ACCIONES, CON LAS SIGLAS, SEGÚN APARECE EN LA TABLA, ESTO CON EL FIN DE LLEVAR A CARVO EL ANALISIS EN LA HOJA DE</t>
    </r>
    <r>
      <rPr>
        <u/>
        <sz val="12"/>
        <color theme="10"/>
        <rFont val="Calibri"/>
        <family val="2"/>
        <scheme val="minor"/>
      </rPr>
      <t xml:space="preserve"> </t>
    </r>
    <r>
      <rPr>
        <b/>
        <u/>
        <sz val="12"/>
        <color rgb="FF003B58"/>
        <rFont val="Calibri"/>
        <family val="2"/>
        <scheme val="minor"/>
      </rPr>
      <t>ESTADO GENERAL</t>
    </r>
  </si>
  <si>
    <t xml:space="preserve">NOMBRE DEL PROYECTO </t>
  </si>
  <si>
    <t>ALCANCE DEL PROYECTO</t>
  </si>
  <si>
    <t>ACTIVIDAD DEL PROYECTO</t>
  </si>
  <si>
    <t xml:space="preserve">FASE EN EL CICLO DE CALIDAD
(P-H-V-A) </t>
  </si>
  <si>
    <t xml:space="preserve">OBJETIVO DEL PROYECTO </t>
  </si>
  <si>
    <t>RESPONSABLE</t>
  </si>
  <si>
    <t xml:space="preserve"> RECURSOS </t>
  </si>
  <si>
    <t>Servir es nuestro compromiso, Humanización nuestro principio y su Salud nuestro objetivo</t>
  </si>
  <si>
    <t>UBICACIÓN DE LA EVIDENCIA</t>
  </si>
  <si>
    <t>EMPRESA SOCIAL DEL ESTADO HOSPITAL SAN ANTONIO DE SESQUILE
PUESTO DE SALUD GACHANCIPÁ
FORMATO PLAN DE ACCIÓN
Proceso: Direccionamiento Estratégico
Subproceso: Calidad
Versión: V01-2023
Código:D-F-021
Fecha de Actualización: 05-10-2023</t>
  </si>
  <si>
    <t>Caracterizar al personal con estado de prepension.</t>
  </si>
  <si>
    <t>Identificar la formacion y experiencia de todos los colaboradores incliyendo OPS para posibles encargos.</t>
  </si>
  <si>
    <t>Informar permanentemente a la alta gerencia sobre las novedades significativas en cuanto al personal.</t>
  </si>
  <si>
    <t xml:space="preserve">Realizar reporte de las vacantes del SSO a la secretaria de salud del departamento. </t>
  </si>
  <si>
    <t>Realizar seguimiento a la CNSC para los concursos.</t>
  </si>
  <si>
    <t xml:space="preserve">Realizar la actualizacion del Plan </t>
  </si>
  <si>
    <t xml:space="preserve">Realizar publicación del Plan </t>
  </si>
  <si>
    <t>Talento Humano</t>
  </si>
  <si>
    <t>Humano  - Tecnologico</t>
  </si>
  <si>
    <t>P</t>
  </si>
  <si>
    <t>H</t>
  </si>
  <si>
    <t>TALENTO HUMANO</t>
  </si>
  <si>
    <t xml:space="preserve">PLAN ANUAL DE VACANTES </t>
  </si>
  <si>
    <t>Administrar y actualizar la información sobre los empleos vacantes en la Entidad, diseñar estrategias de planeación anual de la provisión del talento humano, con el fin de identificar las necesidades de la planta de personal, disponiendo de la gestión del talento como una estrategia organizacional.</t>
  </si>
  <si>
    <t>El Plan Anual de Vacantes de la la ESE Hospital San Antonio de Sesquilé y Puesto de Salud de Gachancipá abarca todos los procesos relacionados con la identificación, planificación y provisión de cargos vacantes dentro de la institución, con el objetivo de garantizar la adecuada prestación de los servicios de salud a la comunidad.</t>
  </si>
  <si>
    <t>Caracterizar a todo el personal incluyendo 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</si>
</sst>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2"/>
      <color theme="1"/>
      <name val="Calibri"/>
      <family val="2"/>
      <scheme val="minor"/>
    </font>
    <font>
      <b/>
      <sz val="18"/>
      <color theme="1"/>
      <name val="Calibri"/>
      <family val="2"/>
      <scheme val="minor"/>
    </font>
    <font>
      <sz val="8"/>
      <name val="Calibri"/>
      <family val="2"/>
      <scheme val="minor"/>
    </font>
    <font>
      <sz val="11"/>
      <color theme="1"/>
      <name val="Calibri"/>
      <family val="2"/>
      <scheme val="minor"/>
    </font>
    <font>
      <b/>
      <sz val="12"/>
      <color theme="1"/>
      <name val="Calibri"/>
      <family val="2"/>
      <scheme val="minor"/>
    </font>
    <font>
      <u/>
      <sz val="11"/>
      <color theme="10"/>
      <name val="Calibri"/>
      <family val="2"/>
      <scheme val="minor"/>
    </font>
    <font>
      <u/>
      <sz val="12"/>
      <color theme="10"/>
      <name val="Calibri"/>
      <family val="2"/>
      <scheme val="minor"/>
    </font>
    <font>
      <sz val="12"/>
      <name val="Calibri"/>
      <family val="2"/>
      <scheme val="minor"/>
    </font>
    <font>
      <b/>
      <u/>
      <sz val="12"/>
      <color rgb="FF003B58"/>
      <name val="Calibri"/>
      <family val="2"/>
      <scheme val="minor"/>
    </font>
    <font>
      <b/>
      <sz val="16"/>
      <color theme="9" tint="-0.249977111117893"/>
      <name val="Calibri"/>
      <family val="2"/>
      <scheme val="minor"/>
    </font>
    <font>
      <u/>
      <sz val="11"/>
      <color theme="9" tint="-0.249977111117893"/>
      <name val="Calibri"/>
      <family val="2"/>
      <scheme val="minor"/>
    </font>
    <font>
      <b/>
      <sz val="10"/>
      <color theme="1"/>
      <name val="Arial"/>
      <family val="2"/>
    </font>
    <font>
      <b/>
      <sz val="9"/>
      <color rgb="FF4D7A32"/>
      <name val="Lucida Calligraphy"/>
      <family val="4"/>
    </font>
    <font>
      <sz val="11"/>
      <color theme="1"/>
      <name val="Arial"/>
      <family val="2"/>
    </font>
    <font>
      <sz val="11"/>
      <name val="Arial"/>
      <family val="2"/>
    </font>
    <font>
      <sz val="11"/>
      <color rgb="FF000000"/>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FC0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3B58"/>
      </left>
      <right/>
      <top/>
      <bottom/>
      <diagonal/>
    </border>
    <border>
      <left style="thin">
        <color rgb="FF003B58"/>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theme="8" tint="-0.499984740745262"/>
      </left>
      <right style="medium">
        <color theme="8" tint="-0.499984740745262"/>
      </right>
      <top style="medium">
        <color theme="8" tint="-0.499984740745262"/>
      </top>
      <bottom/>
      <diagonal/>
    </border>
    <border>
      <left style="medium">
        <color theme="8" tint="-0.499984740745262"/>
      </left>
      <right style="medium">
        <color theme="8" tint="-0.499984740745262"/>
      </right>
      <top/>
      <bottom style="medium">
        <color theme="8"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9" fontId="5" fillId="0" borderId="0" applyFont="0" applyFill="0" applyBorder="0" applyAlignment="0" applyProtection="0"/>
    <xf numFmtId="0" fontId="7" fillId="0" borderId="0" applyNumberFormat="0" applyFill="0" applyBorder="0" applyAlignment="0" applyProtection="0"/>
  </cellStyleXfs>
  <cellXfs count="132">
    <xf numFmtId="0" fontId="0" fillId="0" borderId="0" xfId="0"/>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0" xfId="0" applyProtection="1">
      <protection hidden="1"/>
    </xf>
    <xf numFmtId="0" fontId="3" fillId="0" borderId="27"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 fillId="0" borderId="0" xfId="0" applyFont="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0" fillId="0" borderId="6" xfId="0" applyBorder="1" applyAlignment="1" applyProtection="1">
      <alignment vertical="center"/>
      <protection locked="0"/>
    </xf>
    <xf numFmtId="0" fontId="0" fillId="0" borderId="12" xfId="0" applyBorder="1" applyAlignment="1" applyProtection="1">
      <alignment vertical="center"/>
      <protection locked="0"/>
    </xf>
    <xf numFmtId="0" fontId="0" fillId="0" borderId="11" xfId="0" applyBorder="1" applyAlignment="1" applyProtection="1">
      <alignment vertical="center"/>
      <protection locked="0"/>
    </xf>
    <xf numFmtId="0" fontId="0" fillId="0" borderId="33" xfId="0" applyBorder="1" applyAlignment="1" applyProtection="1">
      <alignment vertical="center"/>
      <protection locked="0"/>
    </xf>
    <xf numFmtId="0" fontId="0" fillId="0" borderId="13" xfId="0" applyBorder="1" applyAlignment="1" applyProtection="1">
      <alignment vertical="center"/>
      <protection locked="0"/>
    </xf>
    <xf numFmtId="0" fontId="0" fillId="0" borderId="34" xfId="0" applyBorder="1" applyAlignment="1" applyProtection="1">
      <alignment vertical="center"/>
      <protection locked="0"/>
    </xf>
    <xf numFmtId="0" fontId="0" fillId="0" borderId="7" xfId="0" applyBorder="1" applyAlignment="1" applyProtection="1">
      <alignment vertical="center"/>
      <protection locked="0"/>
    </xf>
    <xf numFmtId="0" fontId="7" fillId="0" borderId="0" xfId="2" applyBorder="1" applyAlignment="1" applyProtection="1">
      <alignment horizontal="center" vertical="center" wrapText="1"/>
      <protection locked="0"/>
    </xf>
    <xf numFmtId="0" fontId="2" fillId="0" borderId="1"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9" fontId="6" fillId="0" borderId="25" xfId="1"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9" fontId="6" fillId="0" borderId="14" xfId="1" applyFont="1" applyBorder="1" applyAlignment="1" applyProtection="1">
      <alignment horizontal="center" vertical="center"/>
      <protection hidden="1"/>
    </xf>
    <xf numFmtId="0" fontId="2" fillId="0" borderId="31"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2" fillId="0" borderId="30" xfId="0" applyFont="1" applyBorder="1" applyAlignment="1" applyProtection="1">
      <alignment horizontal="center" vertical="center"/>
      <protection hidden="1"/>
    </xf>
    <xf numFmtId="9" fontId="6" fillId="0" borderId="18" xfId="1" applyFont="1" applyBorder="1" applyAlignment="1" applyProtection="1">
      <alignment horizontal="center" vertical="center"/>
      <protection hidden="1"/>
    </xf>
    <xf numFmtId="9" fontId="6" fillId="0" borderId="15" xfId="1" applyFont="1" applyBorder="1" applyAlignment="1" applyProtection="1">
      <alignment horizontal="center" vertical="center"/>
      <protection hidden="1"/>
    </xf>
    <xf numFmtId="9" fontId="6" fillId="0" borderId="16" xfId="1"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2" fillId="0" borderId="0" xfId="0" applyFont="1" applyProtection="1">
      <protection hidden="1"/>
    </xf>
    <xf numFmtId="0" fontId="6" fillId="2" borderId="14" xfId="0" applyFont="1" applyFill="1" applyBorder="1" applyAlignment="1" applyProtection="1">
      <alignment horizontal="center" vertical="center" wrapText="1"/>
      <protection hidden="1"/>
    </xf>
    <xf numFmtId="0" fontId="0" fillId="0" borderId="6" xfId="0" applyBorder="1" applyAlignment="1" applyProtection="1">
      <alignment horizontal="center" vertical="center"/>
      <protection locked="0"/>
    </xf>
    <xf numFmtId="0" fontId="1" fillId="4" borderId="1" xfId="0" applyFont="1" applyFill="1" applyBorder="1" applyAlignment="1" applyProtection="1">
      <alignment horizontal="center" vertical="center" wrapText="1"/>
      <protection hidden="1"/>
    </xf>
    <xf numFmtId="0" fontId="1" fillId="4" borderId="40" xfId="0" applyFont="1" applyFill="1" applyBorder="1" applyAlignment="1" applyProtection="1">
      <alignment horizontal="center" vertical="center" wrapText="1"/>
      <protection hidden="1"/>
    </xf>
    <xf numFmtId="0" fontId="1" fillId="4" borderId="41" xfId="0" applyFont="1" applyFill="1" applyBorder="1" applyAlignment="1" applyProtection="1">
      <alignment horizontal="center" vertical="center" wrapText="1"/>
      <protection hidden="1"/>
    </xf>
    <xf numFmtId="0" fontId="0" fillId="0" borderId="4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14" fontId="0" fillId="0" borderId="40" xfId="0" applyNumberFormat="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0" fontId="0" fillId="0" borderId="1" xfId="0" applyBorder="1" applyAlignment="1" applyProtection="1">
      <alignment vertical="center"/>
      <protection locked="0"/>
    </xf>
    <xf numFmtId="0" fontId="0" fillId="0" borderId="41" xfId="0" applyBorder="1" applyAlignment="1" applyProtection="1">
      <alignment vertical="center"/>
      <protection locked="0"/>
    </xf>
    <xf numFmtId="0" fontId="0" fillId="0" borderId="39" xfId="0" applyBorder="1" applyAlignment="1" applyProtection="1">
      <alignment horizontal="center" vertical="center" wrapText="1"/>
      <protection locked="0"/>
    </xf>
    <xf numFmtId="14" fontId="0" fillId="0" borderId="41" xfId="0" applyNumberFormat="1" applyBorder="1" applyAlignment="1" applyProtection="1">
      <alignment horizontal="center" vertical="center" wrapText="1"/>
      <protection locked="0"/>
    </xf>
    <xf numFmtId="0" fontId="1" fillId="3" borderId="37" xfId="0" applyFont="1" applyFill="1" applyBorder="1" applyAlignment="1" applyProtection="1">
      <alignment horizontal="right" vertical="center"/>
      <protection hidden="1"/>
    </xf>
    <xf numFmtId="0" fontId="1" fillId="3" borderId="40" xfId="0" applyFont="1" applyFill="1" applyBorder="1" applyAlignment="1" applyProtection="1">
      <alignment horizontal="right" vertical="center"/>
      <protection hidden="1"/>
    </xf>
    <xf numFmtId="0" fontId="1" fillId="3" borderId="42" xfId="0" applyFont="1" applyFill="1" applyBorder="1" applyAlignment="1" applyProtection="1">
      <alignment horizontal="right" vertical="center"/>
      <protection hidden="1"/>
    </xf>
    <xf numFmtId="0" fontId="1" fillId="3" borderId="38" xfId="0" applyFont="1" applyFill="1" applyBorder="1" applyAlignment="1" applyProtection="1">
      <alignment horizontal="right" vertical="center"/>
      <protection hidden="1"/>
    </xf>
    <xf numFmtId="0" fontId="1" fillId="3" borderId="1" xfId="0" applyFont="1" applyFill="1" applyBorder="1" applyAlignment="1" applyProtection="1">
      <alignment horizontal="right" vertical="center"/>
      <protection hidden="1"/>
    </xf>
    <xf numFmtId="0" fontId="6" fillId="4" borderId="20" xfId="0" applyFont="1" applyFill="1" applyBorder="1" applyAlignment="1" applyProtection="1">
      <alignment horizontal="center" vertical="center"/>
      <protection hidden="1"/>
    </xf>
    <xf numFmtId="0" fontId="6" fillId="4" borderId="21" xfId="0" applyFont="1" applyFill="1" applyBorder="1" applyAlignment="1" applyProtection="1">
      <alignment horizontal="center" vertical="center"/>
      <protection hidden="1"/>
    </xf>
    <xf numFmtId="0" fontId="6" fillId="4" borderId="22" xfId="0" applyFont="1" applyFill="1" applyBorder="1" applyAlignment="1" applyProtection="1">
      <alignment horizontal="center" vertical="center"/>
      <protection hidden="1"/>
    </xf>
    <xf numFmtId="0" fontId="1" fillId="5" borderId="26" xfId="0" applyFont="1" applyFill="1" applyBorder="1" applyAlignment="1" applyProtection="1">
      <alignment horizontal="center" vertical="center"/>
      <protection hidden="1"/>
    </xf>
    <xf numFmtId="14" fontId="15" fillId="0" borderId="46" xfId="0" applyNumberFormat="1" applyFont="1" applyBorder="1" applyAlignment="1" applyProtection="1">
      <alignment vertical="center"/>
      <protection locked="0"/>
    </xf>
    <xf numFmtId="0" fontId="16" fillId="0" borderId="1" xfId="0" applyFont="1" applyBorder="1" applyAlignment="1"/>
    <xf numFmtId="0" fontId="15" fillId="0" borderId="41" xfId="0" applyFont="1" applyBorder="1" applyAlignment="1" applyProtection="1">
      <alignment vertical="center"/>
      <protection locked="0"/>
    </xf>
    <xf numFmtId="0" fontId="15" fillId="0" borderId="40" xfId="0" applyFont="1" applyBorder="1" applyAlignment="1" applyProtection="1">
      <alignment vertical="center"/>
      <protection locked="0"/>
    </xf>
    <xf numFmtId="0" fontId="15" fillId="0" borderId="1" xfId="0" applyFont="1" applyBorder="1" applyAlignment="1" applyProtection="1">
      <alignment vertical="center" wrapText="1"/>
      <protection locked="0"/>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vertical="center"/>
      <protection locked="0"/>
    </xf>
    <xf numFmtId="0" fontId="17" fillId="0" borderId="1" xfId="0" applyFont="1" applyBorder="1" applyAlignment="1">
      <alignment vertical="center" wrapText="1"/>
    </xf>
    <xf numFmtId="0" fontId="15" fillId="0" borderId="47" xfId="0" applyFont="1" applyBorder="1" applyAlignment="1" applyProtection="1">
      <alignment vertical="center" wrapText="1"/>
      <protection locked="0"/>
    </xf>
    <xf numFmtId="0" fontId="16" fillId="0" borderId="1" xfId="0" applyFont="1" applyBorder="1" applyAlignment="1">
      <alignment horizontal="center"/>
    </xf>
    <xf numFmtId="0" fontId="1" fillId="2" borderId="45"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0" fontId="1" fillId="2" borderId="48" xfId="0" applyFont="1" applyFill="1" applyBorder="1" applyAlignment="1" applyProtection="1">
      <alignment horizontal="center" vertical="center" wrapText="1"/>
      <protection hidden="1"/>
    </xf>
    <xf numFmtId="0" fontId="1" fillId="2" borderId="47" xfId="0" applyFont="1" applyFill="1" applyBorder="1" applyAlignment="1" applyProtection="1">
      <alignment horizontal="center" vertical="center" wrapText="1"/>
      <protection hidden="1"/>
    </xf>
    <xf numFmtId="0" fontId="1" fillId="2" borderId="44" xfId="0" applyFont="1" applyFill="1" applyBorder="1" applyAlignment="1" applyProtection="1">
      <alignment horizontal="center" vertical="center" wrapText="1"/>
      <protection hidden="1"/>
    </xf>
    <xf numFmtId="0" fontId="1" fillId="2" borderId="46" xfId="0" applyFont="1" applyFill="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13" fillId="0" borderId="1" xfId="0" applyFont="1" applyBorder="1" applyAlignment="1" applyProtection="1">
      <alignment horizontal="center" vertical="center" wrapText="1"/>
      <protection hidden="1"/>
    </xf>
    <xf numFmtId="0" fontId="14" fillId="0" borderId="1" xfId="0" applyFont="1" applyBorder="1" applyAlignment="1" applyProtection="1">
      <alignment horizontal="center" vertical="center"/>
      <protection hidden="1"/>
    </xf>
    <xf numFmtId="0" fontId="1" fillId="3" borderId="44" xfId="0" applyFont="1" applyFill="1" applyBorder="1" applyAlignment="1" applyProtection="1">
      <alignment horizontal="center" vertical="center"/>
      <protection hidden="1"/>
    </xf>
    <xf numFmtId="0" fontId="1" fillId="3" borderId="26" xfId="0" applyFont="1" applyFill="1" applyBorder="1" applyAlignment="1" applyProtection="1">
      <alignment horizontal="center" vertical="center"/>
      <protection hidden="1"/>
    </xf>
    <xf numFmtId="0" fontId="1" fillId="3" borderId="45" xfId="0" applyFont="1" applyFill="1" applyBorder="1" applyAlignment="1" applyProtection="1">
      <alignment horizontal="center" vertical="center" wrapText="1"/>
      <protection hidden="1"/>
    </xf>
    <xf numFmtId="0" fontId="1" fillId="3" borderId="54" xfId="0" applyFont="1" applyFill="1" applyBorder="1" applyAlignment="1" applyProtection="1">
      <alignment horizontal="center" vertical="center" wrapText="1"/>
      <protection hidden="1"/>
    </xf>
    <xf numFmtId="0" fontId="1" fillId="3" borderId="38" xfId="0" applyFont="1" applyFill="1" applyBorder="1" applyAlignment="1" applyProtection="1">
      <alignment horizontal="center" vertical="center" wrapText="1"/>
      <protection hidden="1"/>
    </xf>
    <xf numFmtId="0" fontId="1" fillId="3" borderId="55" xfId="0" applyFont="1" applyFill="1" applyBorder="1" applyAlignment="1" applyProtection="1">
      <alignment horizontal="center" vertical="center" wrapText="1"/>
      <protection hidden="1"/>
    </xf>
    <xf numFmtId="0" fontId="1" fillId="3" borderId="39" xfId="0" applyFont="1" applyFill="1" applyBorder="1" applyAlignment="1" applyProtection="1">
      <alignment horizontal="center" vertical="center" wrapText="1"/>
      <protection hidden="1"/>
    </xf>
    <xf numFmtId="0" fontId="1" fillId="3" borderId="43" xfId="0" applyFont="1" applyFill="1" applyBorder="1" applyAlignment="1" applyProtection="1">
      <alignment horizontal="center" vertical="center" wrapText="1"/>
      <protection hidden="1"/>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17" fontId="0" fillId="0" borderId="2"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0" borderId="51" xfId="0" applyBorder="1" applyAlignment="1" applyProtection="1">
      <alignment horizontal="left" vertical="center"/>
      <protection hidden="1"/>
    </xf>
    <xf numFmtId="0" fontId="0" fillId="0" borderId="2" xfId="0" applyBorder="1" applyAlignment="1" applyProtection="1">
      <alignment horizontal="left" vertical="center" wrapText="1"/>
      <protection hidden="1"/>
    </xf>
    <xf numFmtId="0" fontId="0" fillId="0" borderId="3" xfId="0" applyBorder="1" applyAlignment="1" applyProtection="1">
      <alignment horizontal="left" vertical="center" wrapText="1"/>
      <protection hidden="1"/>
    </xf>
    <xf numFmtId="0" fontId="0" fillId="0" borderId="51" xfId="0" applyBorder="1" applyAlignment="1" applyProtection="1">
      <alignment horizontal="left" vertical="center" wrapText="1"/>
      <protection hidden="1"/>
    </xf>
    <xf numFmtId="0" fontId="0" fillId="0" borderId="30" xfId="0" applyBorder="1" applyAlignment="1" applyProtection="1">
      <alignment horizontal="left" vertical="center" wrapText="1"/>
      <protection hidden="1"/>
    </xf>
    <xf numFmtId="0" fontId="0" fillId="0" borderId="52" xfId="0" applyBorder="1" applyAlignment="1" applyProtection="1">
      <alignment horizontal="left" vertical="center" wrapText="1"/>
      <protection hidden="1"/>
    </xf>
    <xf numFmtId="0" fontId="0" fillId="0" borderId="53" xfId="0" applyBorder="1" applyAlignment="1" applyProtection="1">
      <alignment horizontal="left" vertical="center" wrapText="1"/>
      <protection hidden="1"/>
    </xf>
    <xf numFmtId="0" fontId="8" fillId="0" borderId="0" xfId="2" applyFont="1" applyBorder="1" applyAlignment="1" applyProtection="1">
      <alignment horizontal="center" vertical="center" wrapText="1"/>
      <protection locked="0"/>
    </xf>
    <xf numFmtId="17" fontId="1" fillId="2" borderId="37" xfId="0" applyNumberFormat="1" applyFont="1" applyFill="1" applyBorder="1" applyAlignment="1" applyProtection="1">
      <alignment horizontal="center" vertical="center" wrapText="1"/>
      <protection hidden="1"/>
    </xf>
    <xf numFmtId="0" fontId="1" fillId="2" borderId="38" xfId="0" applyFont="1" applyFill="1" applyBorder="1" applyAlignment="1" applyProtection="1">
      <alignment horizontal="center" vertical="center" wrapText="1"/>
      <protection hidden="1"/>
    </xf>
    <xf numFmtId="0" fontId="1" fillId="2" borderId="39"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19" xfId="0" applyFont="1" applyFill="1" applyBorder="1" applyAlignment="1" applyProtection="1">
      <alignment horizontal="center" vertical="center" wrapText="1"/>
      <protection hidden="1"/>
    </xf>
    <xf numFmtId="0" fontId="11" fillId="2" borderId="35" xfId="2" applyFont="1" applyFill="1" applyBorder="1" applyAlignment="1" applyProtection="1">
      <alignment horizontal="center" vertical="center" wrapText="1"/>
      <protection hidden="1"/>
    </xf>
    <xf numFmtId="0" fontId="12" fillId="2" borderId="36" xfId="2" applyFont="1" applyFill="1" applyBorder="1" applyAlignment="1" applyProtection="1">
      <alignment horizontal="center" vertical="center" wrapText="1"/>
      <protection hidden="1"/>
    </xf>
    <xf numFmtId="0" fontId="6" fillId="3" borderId="17" xfId="0" applyFont="1" applyFill="1" applyBorder="1" applyAlignment="1" applyProtection="1">
      <alignment horizontal="center" vertical="center"/>
      <protection hidden="1"/>
    </xf>
    <xf numFmtId="0" fontId="6" fillId="3" borderId="32" xfId="0" applyFont="1" applyFill="1" applyBorder="1" applyAlignment="1" applyProtection="1">
      <alignment horizontal="center" vertical="center"/>
      <protection hidden="1"/>
    </xf>
    <xf numFmtId="0" fontId="6" fillId="3" borderId="19" xfId="0" applyFont="1" applyFill="1" applyBorder="1" applyAlignment="1" applyProtection="1">
      <alignment horizontal="center" vertical="center"/>
      <protection hidden="1"/>
    </xf>
    <xf numFmtId="0" fontId="6" fillId="2" borderId="17" xfId="0" applyFont="1" applyFill="1" applyBorder="1" applyAlignment="1" applyProtection="1">
      <alignment horizontal="center" vertical="center"/>
      <protection hidden="1"/>
    </xf>
    <xf numFmtId="0" fontId="6" fillId="2" borderId="32" xfId="0" applyFont="1" applyFill="1" applyBorder="1" applyAlignment="1" applyProtection="1">
      <alignment horizontal="center" vertical="center"/>
      <protection hidden="1"/>
    </xf>
    <xf numFmtId="0" fontId="6" fillId="2" borderId="19" xfId="0" applyFont="1" applyFill="1" applyBorder="1" applyAlignment="1" applyProtection="1">
      <alignment horizontal="center" vertical="center"/>
      <protection hidden="1"/>
    </xf>
    <xf numFmtId="0" fontId="6" fillId="0" borderId="17" xfId="0" applyFont="1" applyBorder="1" applyAlignment="1" applyProtection="1">
      <alignment horizontal="left" vertical="center"/>
      <protection hidden="1"/>
    </xf>
    <xf numFmtId="0" fontId="6" fillId="0" borderId="32" xfId="0" applyFont="1" applyBorder="1" applyAlignment="1" applyProtection="1">
      <alignment horizontal="left" vertical="center"/>
      <protection hidden="1"/>
    </xf>
    <xf numFmtId="0" fontId="6" fillId="0" borderId="19" xfId="0" applyFont="1" applyBorder="1" applyAlignment="1" applyProtection="1">
      <alignment horizontal="left" vertical="center"/>
      <protection hidden="1"/>
    </xf>
    <xf numFmtId="0" fontId="6" fillId="5" borderId="24" xfId="0" applyFont="1" applyFill="1" applyBorder="1" applyAlignment="1" applyProtection="1">
      <alignment horizontal="center" vertical="center"/>
      <protection hidden="1"/>
    </xf>
    <xf numFmtId="0" fontId="6" fillId="5" borderId="25" xfId="0" applyFont="1" applyFill="1" applyBorder="1" applyAlignment="1" applyProtection="1">
      <alignment horizontal="center" vertical="center"/>
      <protection hidden="1"/>
    </xf>
    <xf numFmtId="0" fontId="6" fillId="5" borderId="23" xfId="0" applyFont="1" applyFill="1" applyBorder="1" applyAlignment="1" applyProtection="1">
      <alignment horizontal="center" vertical="center"/>
      <protection hidden="1"/>
    </xf>
    <xf numFmtId="9" fontId="6" fillId="0" borderId="24" xfId="1" applyFont="1" applyBorder="1" applyAlignment="1" applyProtection="1">
      <alignment horizontal="center" vertical="center"/>
      <protection hidden="1"/>
    </xf>
    <xf numFmtId="9" fontId="6" fillId="0" borderId="25" xfId="1" applyFont="1" applyBorder="1" applyAlignment="1" applyProtection="1">
      <alignment horizontal="center" vertical="center"/>
      <protection hidden="1"/>
    </xf>
    <xf numFmtId="9" fontId="2" fillId="0" borderId="24" xfId="1" applyFont="1" applyBorder="1" applyAlignment="1" applyProtection="1">
      <alignment horizontal="center" vertical="center"/>
      <protection hidden="1"/>
    </xf>
    <xf numFmtId="9" fontId="2" fillId="0" borderId="25" xfId="1"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2" fillId="0" borderId="25" xfId="0" applyFont="1" applyBorder="1" applyAlignment="1" applyProtection="1">
      <alignment horizontal="center" vertical="center"/>
      <protection hidden="1"/>
    </xf>
    <xf numFmtId="9" fontId="6" fillId="0" borderId="23" xfId="1" applyFont="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6" fillId="4" borderId="17" xfId="0" applyFont="1" applyFill="1" applyBorder="1" applyAlignment="1" applyProtection="1">
      <alignment horizontal="center" vertical="center" wrapText="1"/>
      <protection hidden="1"/>
    </xf>
    <xf numFmtId="0" fontId="6" fillId="4" borderId="19" xfId="0" applyFont="1" applyFill="1" applyBorder="1" applyAlignment="1" applyProtection="1">
      <alignment horizontal="center" vertical="center" wrapText="1"/>
      <protection hidden="1"/>
    </xf>
  </cellXfs>
  <cellStyles count="3">
    <cellStyle name="Hipervínculo" xfId="2" builtinId="8"/>
    <cellStyle name="Normal" xfId="0" builtinId="0"/>
    <cellStyle name="Porcentaje" xfId="1" builtinId="5"/>
  </cellStyles>
  <dxfs count="18">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s>
  <tableStyles count="0" defaultTableStyle="TableStyleMedium2" defaultPivotStyle="PivotStyleLight16"/>
  <colors>
    <mruColors>
      <color rgb="FF4D7A32"/>
      <color rgb="FF003B58"/>
      <color rgb="FFCC66FF"/>
      <color rgb="FF660066"/>
      <color rgb="FFCC0099"/>
      <color rgb="FF00A6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30</xdr:col>
      <xdr:colOff>200025</xdr:colOff>
      <xdr:row>0</xdr:row>
      <xdr:rowOff>254804</xdr:rowOff>
    </xdr:from>
    <xdr:to>
      <xdr:col>45</xdr:col>
      <xdr:colOff>76201</xdr:colOff>
      <xdr:row>3</xdr:row>
      <xdr:rowOff>189062</xdr:rowOff>
    </xdr:to>
    <xdr:pic>
      <xdr:nvPicPr>
        <xdr:cNvPr id="6" name="Imagen 5">
          <a:extLst>
            <a:ext uri="{FF2B5EF4-FFF2-40B4-BE49-F238E27FC236}">
              <a16:creationId xmlns:a16="http://schemas.microsoft.com/office/drawing/2014/main" id="{82F2FAC3-4F82-481D-86CA-A44BC2656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12625" y="254804"/>
          <a:ext cx="3876676" cy="1500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xdr:colOff>
      <xdr:row>0</xdr:row>
      <xdr:rowOff>22860</xdr:rowOff>
    </xdr:from>
    <xdr:to>
      <xdr:col>0</xdr:col>
      <xdr:colOff>1744980</xdr:colOff>
      <xdr:row>2</xdr:row>
      <xdr:rowOff>457200</xdr:rowOff>
    </xdr:to>
    <xdr:pic>
      <xdr:nvPicPr>
        <xdr:cNvPr id="3" name="Imagen 2">
          <a:extLst>
            <a:ext uri="{FF2B5EF4-FFF2-40B4-BE49-F238E27FC236}">
              <a16:creationId xmlns:a16="http://schemas.microsoft.com/office/drawing/2014/main" id="{A0780300-EB51-4EE7-B089-89C648D8F7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 y="22860"/>
          <a:ext cx="1737360" cy="147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F24"/>
  <sheetViews>
    <sheetView showGridLines="0" tabSelected="1" topLeftCell="B4" zoomScale="80" zoomScaleNormal="80" zoomScaleSheetLayoutView="100" workbookViewId="0">
      <selection activeCell="F15" sqref="F15:BA22"/>
    </sheetView>
  </sheetViews>
  <sheetFormatPr baseColWidth="10" defaultColWidth="9.140625" defaultRowHeight="15" x14ac:dyDescent="0.25"/>
  <cols>
    <col min="1" max="1" width="25.85546875" style="1" customWidth="1"/>
    <col min="2" max="2" width="52.28515625" style="1" customWidth="1"/>
    <col min="3" max="3" width="28" style="2" customWidth="1"/>
    <col min="4" max="4" width="35.7109375" style="1" customWidth="1"/>
    <col min="5" max="5" width="23" style="1" customWidth="1"/>
    <col min="6" max="35" width="4" style="2" customWidth="1"/>
    <col min="36" max="53" width="4" style="1" customWidth="1"/>
    <col min="54" max="55" width="21.85546875" style="1" customWidth="1"/>
    <col min="56" max="56" width="16.42578125" style="1" customWidth="1"/>
    <col min="57" max="57" width="26" style="1" customWidth="1"/>
    <col min="58" max="58" width="33.42578125" style="1" customWidth="1"/>
    <col min="59" max="16384" width="9.140625" style="1"/>
  </cols>
  <sheetData>
    <row r="1" spans="1:58" ht="40.9" customHeight="1" x14ac:dyDescent="0.25">
      <c r="A1" s="78"/>
      <c r="B1" s="79" t="s">
        <v>64</v>
      </c>
      <c r="C1" s="79"/>
      <c r="D1" s="79"/>
      <c r="E1" s="79"/>
      <c r="F1" s="16"/>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8"/>
      <c r="BB1" s="15"/>
      <c r="BC1" s="18"/>
    </row>
    <row r="2" spans="1:58" ht="40.9" customHeight="1" x14ac:dyDescent="0.25">
      <c r="A2" s="78"/>
      <c r="B2" s="79"/>
      <c r="C2" s="79"/>
      <c r="D2" s="79"/>
      <c r="E2" s="79"/>
      <c r="F2" s="17"/>
      <c r="G2" s="102" t="s">
        <v>54</v>
      </c>
      <c r="H2" s="102"/>
      <c r="I2" s="102"/>
      <c r="J2" s="102"/>
      <c r="K2" s="102"/>
      <c r="L2" s="102"/>
      <c r="M2" s="102"/>
      <c r="N2" s="102"/>
      <c r="O2" s="102"/>
      <c r="P2" s="102"/>
      <c r="Q2" s="102"/>
      <c r="R2" s="102"/>
      <c r="S2" s="102"/>
      <c r="T2" s="102"/>
      <c r="U2" s="102"/>
      <c r="V2" s="102"/>
      <c r="W2" s="102"/>
      <c r="X2" s="102"/>
      <c r="Y2" s="102"/>
      <c r="Z2" s="102"/>
      <c r="AA2" s="102"/>
      <c r="AB2" s="102"/>
      <c r="AC2" s="102"/>
      <c r="AD2" s="102"/>
      <c r="AE2" s="1"/>
      <c r="AF2" s="1"/>
      <c r="AG2" s="1"/>
      <c r="AH2" s="1"/>
      <c r="AI2" s="1"/>
      <c r="BA2" s="19"/>
      <c r="BC2" s="19"/>
    </row>
    <row r="3" spans="1:58" ht="40.9" customHeight="1" x14ac:dyDescent="0.25">
      <c r="A3" s="78"/>
      <c r="B3" s="79"/>
      <c r="C3" s="79"/>
      <c r="D3" s="79"/>
      <c r="E3" s="79"/>
      <c r="F3" s="17"/>
      <c r="G3" s="102"/>
      <c r="H3" s="102"/>
      <c r="I3" s="102"/>
      <c r="J3" s="102"/>
      <c r="K3" s="102"/>
      <c r="L3" s="102"/>
      <c r="M3" s="102"/>
      <c r="N3" s="102"/>
      <c r="O3" s="102"/>
      <c r="P3" s="102"/>
      <c r="Q3" s="102"/>
      <c r="R3" s="102"/>
      <c r="S3" s="102"/>
      <c r="T3" s="102"/>
      <c r="U3" s="102"/>
      <c r="V3" s="102"/>
      <c r="W3" s="102"/>
      <c r="X3" s="102"/>
      <c r="Y3" s="102"/>
      <c r="Z3" s="102"/>
      <c r="AA3" s="102"/>
      <c r="AB3" s="102"/>
      <c r="AC3" s="102"/>
      <c r="AD3" s="102"/>
      <c r="AE3" s="1"/>
      <c r="AF3" s="1"/>
      <c r="AG3" s="1"/>
      <c r="AH3" s="1"/>
      <c r="AI3" s="1"/>
      <c r="BA3" s="19"/>
      <c r="BC3" s="19"/>
    </row>
    <row r="4" spans="1:58" ht="16.149999999999999" customHeight="1" x14ac:dyDescent="0.25">
      <c r="A4" s="80" t="s">
        <v>62</v>
      </c>
      <c r="B4" s="80"/>
      <c r="C4" s="80"/>
      <c r="D4" s="80"/>
      <c r="E4" s="80"/>
      <c r="F4" s="17"/>
      <c r="G4" s="102"/>
      <c r="H4" s="102"/>
      <c r="I4" s="102"/>
      <c r="J4" s="102"/>
      <c r="K4" s="102"/>
      <c r="L4" s="102"/>
      <c r="M4" s="102"/>
      <c r="N4" s="102"/>
      <c r="O4" s="102"/>
      <c r="P4" s="102"/>
      <c r="Q4" s="102"/>
      <c r="R4" s="102"/>
      <c r="S4" s="102"/>
      <c r="T4" s="102"/>
      <c r="U4" s="102"/>
      <c r="V4" s="102"/>
      <c r="W4" s="102"/>
      <c r="X4" s="102"/>
      <c r="Y4" s="102"/>
      <c r="Z4" s="102"/>
      <c r="AA4" s="102"/>
      <c r="AB4" s="102"/>
      <c r="AC4" s="102"/>
      <c r="AD4" s="102"/>
      <c r="AE4" s="1"/>
      <c r="AF4" s="1"/>
      <c r="AG4" s="1"/>
      <c r="AH4" s="1"/>
      <c r="AI4" s="1"/>
      <c r="BA4" s="19"/>
      <c r="BC4" s="19"/>
    </row>
    <row r="5" spans="1:58" ht="4.5" customHeight="1" thickBot="1" x14ac:dyDescent="0.3">
      <c r="A5" s="12"/>
      <c r="F5" s="17"/>
      <c r="G5" s="102"/>
      <c r="H5" s="102"/>
      <c r="I5" s="102"/>
      <c r="J5" s="102"/>
      <c r="K5" s="102"/>
      <c r="L5" s="102"/>
      <c r="M5" s="102"/>
      <c r="N5" s="102"/>
      <c r="O5" s="102"/>
      <c r="P5" s="102"/>
      <c r="Q5" s="102"/>
      <c r="R5" s="102"/>
      <c r="S5" s="102"/>
      <c r="T5" s="102"/>
      <c r="U5" s="102"/>
      <c r="V5" s="102"/>
      <c r="W5" s="102"/>
      <c r="X5" s="102"/>
      <c r="Y5" s="102"/>
      <c r="Z5" s="102"/>
      <c r="AA5" s="102"/>
      <c r="AB5" s="102"/>
      <c r="AC5" s="102"/>
      <c r="AD5" s="102"/>
      <c r="AE5" s="1"/>
      <c r="AF5" s="1"/>
      <c r="AG5" s="1"/>
      <c r="AH5" s="1"/>
      <c r="AI5" s="1"/>
      <c r="BA5" s="19"/>
      <c r="BC5" s="19"/>
    </row>
    <row r="6" spans="1:58" ht="15" customHeight="1" x14ac:dyDescent="0.25">
      <c r="A6" s="53" t="s">
        <v>25</v>
      </c>
      <c r="B6" s="89" t="s">
        <v>76</v>
      </c>
      <c r="C6" s="90"/>
      <c r="D6" s="56" t="s">
        <v>26</v>
      </c>
      <c r="E6" s="51" t="s">
        <v>76</v>
      </c>
      <c r="F6" s="17"/>
      <c r="G6" s="102"/>
      <c r="H6" s="102"/>
      <c r="I6" s="102"/>
      <c r="J6" s="102"/>
      <c r="K6" s="102"/>
      <c r="L6" s="102"/>
      <c r="M6" s="102"/>
      <c r="N6" s="102"/>
      <c r="O6" s="102"/>
      <c r="P6" s="102"/>
      <c r="Q6" s="102"/>
      <c r="R6" s="102"/>
      <c r="S6" s="102"/>
      <c r="T6" s="102"/>
      <c r="U6" s="102"/>
      <c r="V6" s="102"/>
      <c r="W6" s="102"/>
      <c r="X6" s="102"/>
      <c r="Y6" s="102"/>
      <c r="Z6" s="102"/>
      <c r="AA6" s="102"/>
      <c r="AB6" s="102"/>
      <c r="AC6" s="102"/>
      <c r="AD6" s="102"/>
      <c r="AE6" s="1"/>
      <c r="AF6" s="1"/>
      <c r="AG6" s="1"/>
      <c r="AH6" s="1"/>
      <c r="AI6" s="1"/>
      <c r="BA6" s="19"/>
      <c r="BC6" s="19"/>
    </row>
    <row r="7" spans="1:58" ht="15" customHeight="1" x14ac:dyDescent="0.25">
      <c r="A7" s="54" t="s">
        <v>37</v>
      </c>
      <c r="B7" s="91">
        <v>45658</v>
      </c>
      <c r="C7" s="92"/>
      <c r="D7" s="57" t="s">
        <v>38</v>
      </c>
      <c r="E7" s="52">
        <v>45992</v>
      </c>
      <c r="F7" s="17"/>
      <c r="G7" s="102"/>
      <c r="H7" s="102"/>
      <c r="I7" s="102"/>
      <c r="J7" s="102"/>
      <c r="K7" s="102"/>
      <c r="L7" s="102"/>
      <c r="M7" s="102"/>
      <c r="N7" s="102"/>
      <c r="O7" s="102"/>
      <c r="P7" s="102"/>
      <c r="Q7" s="102"/>
      <c r="R7" s="102"/>
      <c r="S7" s="102"/>
      <c r="T7" s="102"/>
      <c r="U7" s="102"/>
      <c r="V7" s="102"/>
      <c r="W7" s="102"/>
      <c r="X7" s="102"/>
      <c r="Y7" s="102"/>
      <c r="Z7" s="102"/>
      <c r="AA7" s="102"/>
      <c r="AB7" s="102"/>
      <c r="AC7" s="102"/>
      <c r="AD7" s="102"/>
      <c r="AE7" s="1"/>
      <c r="AF7" s="1"/>
      <c r="AG7" s="1"/>
      <c r="AH7" s="1"/>
      <c r="AI7" s="1"/>
      <c r="BA7" s="19"/>
      <c r="BC7" s="19"/>
    </row>
    <row r="8" spans="1:58" ht="15" customHeight="1" x14ac:dyDescent="0.25">
      <c r="A8" s="54" t="s">
        <v>55</v>
      </c>
      <c r="B8" s="93" t="s">
        <v>77</v>
      </c>
      <c r="C8" s="94"/>
      <c r="D8" s="94"/>
      <c r="E8" s="95"/>
      <c r="F8" s="17"/>
      <c r="G8" s="21"/>
      <c r="H8" s="21"/>
      <c r="I8" s="21"/>
      <c r="J8" s="21"/>
      <c r="K8" s="21"/>
      <c r="L8" s="21"/>
      <c r="M8" s="21"/>
      <c r="N8" s="21"/>
      <c r="O8" s="21"/>
      <c r="P8" s="21"/>
      <c r="Q8" s="21"/>
      <c r="R8" s="21"/>
      <c r="S8" s="21"/>
      <c r="T8" s="21"/>
      <c r="U8" s="21"/>
      <c r="V8" s="21"/>
      <c r="W8" s="21"/>
      <c r="X8" s="21"/>
      <c r="Y8" s="21"/>
      <c r="Z8" s="21"/>
      <c r="AA8" s="21"/>
      <c r="AB8" s="21"/>
      <c r="AC8" s="21"/>
      <c r="AD8" s="21"/>
      <c r="AE8" s="1"/>
      <c r="AF8" s="1"/>
      <c r="AG8" s="1"/>
      <c r="AH8" s="1"/>
      <c r="AI8" s="1"/>
      <c r="BA8" s="19"/>
      <c r="BC8" s="19"/>
    </row>
    <row r="9" spans="1:58" ht="48" customHeight="1" x14ac:dyDescent="0.25">
      <c r="A9" s="54" t="s">
        <v>59</v>
      </c>
      <c r="B9" s="96" t="s">
        <v>78</v>
      </c>
      <c r="C9" s="97"/>
      <c r="D9" s="97"/>
      <c r="E9" s="98"/>
      <c r="F9" s="17"/>
      <c r="G9" s="21"/>
      <c r="H9" s="21"/>
      <c r="I9" s="21"/>
      <c r="J9" s="21"/>
      <c r="K9" s="21"/>
      <c r="L9" s="21"/>
      <c r="M9" s="21"/>
      <c r="N9" s="21"/>
      <c r="O9" s="21"/>
      <c r="P9" s="21"/>
      <c r="Q9" s="21"/>
      <c r="R9" s="21"/>
      <c r="S9" s="21"/>
      <c r="T9" s="21"/>
      <c r="U9" s="21"/>
      <c r="V9" s="21"/>
      <c r="W9" s="21"/>
      <c r="X9" s="21"/>
      <c r="Y9" s="21"/>
      <c r="Z9" s="21"/>
      <c r="AA9" s="21"/>
      <c r="AB9" s="21"/>
      <c r="AC9" s="21"/>
      <c r="AD9" s="21"/>
      <c r="AE9" s="1"/>
      <c r="AF9" s="1"/>
      <c r="AG9" s="1"/>
      <c r="AH9" s="1"/>
      <c r="AI9" s="1"/>
      <c r="BA9" s="19"/>
      <c r="BC9" s="19"/>
    </row>
    <row r="10" spans="1:58" ht="58.5" customHeight="1" thickBot="1" x14ac:dyDescent="0.3">
      <c r="A10" s="55" t="s">
        <v>56</v>
      </c>
      <c r="B10" s="99" t="s">
        <v>79</v>
      </c>
      <c r="C10" s="100"/>
      <c r="D10" s="100"/>
      <c r="E10" s="101"/>
      <c r="F10" s="17"/>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BA10" s="19"/>
      <c r="BC10" s="19"/>
    </row>
    <row r="11" spans="1:58" ht="5.25" customHeight="1" thickBot="1" x14ac:dyDescent="0.3">
      <c r="A11" s="13"/>
      <c r="B11" s="14"/>
      <c r="C11" s="40"/>
      <c r="D11" s="14"/>
      <c r="E11" s="14"/>
      <c r="F11" s="17"/>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BA11" s="19"/>
      <c r="BB11" s="14"/>
      <c r="BC11" s="20"/>
      <c r="BD11" s="14"/>
      <c r="BE11" s="14"/>
    </row>
    <row r="12" spans="1:58" ht="15" customHeight="1" thickBot="1" x14ac:dyDescent="0.3">
      <c r="C12" s="1"/>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7"/>
    </row>
    <row r="13" spans="1:58" s="3" customFormat="1" ht="29.45" customHeight="1" x14ac:dyDescent="0.25">
      <c r="A13" s="81" t="s">
        <v>0</v>
      </c>
      <c r="B13" s="83" t="s">
        <v>57</v>
      </c>
      <c r="C13" s="83" t="s">
        <v>58</v>
      </c>
      <c r="D13" s="85" t="s">
        <v>60</v>
      </c>
      <c r="E13" s="87" t="s">
        <v>61</v>
      </c>
      <c r="F13" s="103" t="s">
        <v>10</v>
      </c>
      <c r="G13" s="104"/>
      <c r="H13" s="104"/>
      <c r="I13" s="105"/>
      <c r="J13" s="103" t="s">
        <v>11</v>
      </c>
      <c r="K13" s="104"/>
      <c r="L13" s="104"/>
      <c r="M13" s="105"/>
      <c r="N13" s="103" t="s">
        <v>12</v>
      </c>
      <c r="O13" s="104"/>
      <c r="P13" s="104"/>
      <c r="Q13" s="105"/>
      <c r="R13" s="103" t="s">
        <v>13</v>
      </c>
      <c r="S13" s="104"/>
      <c r="T13" s="104"/>
      <c r="U13" s="105"/>
      <c r="V13" s="103" t="s">
        <v>14</v>
      </c>
      <c r="W13" s="104"/>
      <c r="X13" s="104"/>
      <c r="Y13" s="105"/>
      <c r="Z13" s="103" t="s">
        <v>15</v>
      </c>
      <c r="AA13" s="104"/>
      <c r="AB13" s="104"/>
      <c r="AC13" s="105" t="s">
        <v>5</v>
      </c>
      <c r="AD13" s="103" t="s">
        <v>16</v>
      </c>
      <c r="AE13" s="104" t="s">
        <v>6</v>
      </c>
      <c r="AF13" s="104" t="s">
        <v>7</v>
      </c>
      <c r="AG13" s="105" t="s">
        <v>8</v>
      </c>
      <c r="AH13" s="103" t="s">
        <v>17</v>
      </c>
      <c r="AI13" s="104" t="s">
        <v>9</v>
      </c>
      <c r="AJ13" s="104"/>
      <c r="AK13" s="105"/>
      <c r="AL13" s="103" t="s">
        <v>18</v>
      </c>
      <c r="AM13" s="104"/>
      <c r="AN13" s="104"/>
      <c r="AO13" s="105"/>
      <c r="AP13" s="103" t="s">
        <v>19</v>
      </c>
      <c r="AQ13" s="104"/>
      <c r="AR13" s="104"/>
      <c r="AS13" s="105"/>
      <c r="AT13" s="103" t="s">
        <v>20</v>
      </c>
      <c r="AU13" s="104"/>
      <c r="AV13" s="104"/>
      <c r="AW13" s="105"/>
      <c r="AX13" s="103" t="s">
        <v>21</v>
      </c>
      <c r="AY13" s="104"/>
      <c r="AZ13" s="104"/>
      <c r="BA13" s="105"/>
      <c r="BB13" s="76" t="s">
        <v>24</v>
      </c>
      <c r="BC13" s="72" t="s">
        <v>22</v>
      </c>
      <c r="BD13" s="72" t="s">
        <v>23</v>
      </c>
      <c r="BE13" s="72" t="s">
        <v>63</v>
      </c>
      <c r="BF13" s="74" t="s">
        <v>35</v>
      </c>
    </row>
    <row r="14" spans="1:58" s="4" customFormat="1" ht="29.45" customHeight="1" thickBot="1" x14ac:dyDescent="0.3">
      <c r="A14" s="82"/>
      <c r="B14" s="84"/>
      <c r="C14" s="84"/>
      <c r="D14" s="86"/>
      <c r="E14" s="88"/>
      <c r="F14" s="42">
        <v>1</v>
      </c>
      <c r="G14" s="41">
        <v>2</v>
      </c>
      <c r="H14" s="41">
        <v>3</v>
      </c>
      <c r="I14" s="43">
        <v>4</v>
      </c>
      <c r="J14" s="42">
        <v>1</v>
      </c>
      <c r="K14" s="41">
        <v>2</v>
      </c>
      <c r="L14" s="41">
        <v>3</v>
      </c>
      <c r="M14" s="43">
        <v>4</v>
      </c>
      <c r="N14" s="42">
        <v>1</v>
      </c>
      <c r="O14" s="41">
        <v>2</v>
      </c>
      <c r="P14" s="41">
        <v>3</v>
      </c>
      <c r="Q14" s="43">
        <v>4</v>
      </c>
      <c r="R14" s="42">
        <v>1</v>
      </c>
      <c r="S14" s="41">
        <v>2</v>
      </c>
      <c r="T14" s="41">
        <v>3</v>
      </c>
      <c r="U14" s="43">
        <v>4</v>
      </c>
      <c r="V14" s="42">
        <v>1</v>
      </c>
      <c r="W14" s="41">
        <v>2</v>
      </c>
      <c r="X14" s="41">
        <v>3</v>
      </c>
      <c r="Y14" s="43">
        <v>4</v>
      </c>
      <c r="Z14" s="42">
        <v>1</v>
      </c>
      <c r="AA14" s="41">
        <v>2</v>
      </c>
      <c r="AB14" s="41">
        <v>3</v>
      </c>
      <c r="AC14" s="43">
        <v>4</v>
      </c>
      <c r="AD14" s="42">
        <v>1</v>
      </c>
      <c r="AE14" s="41">
        <v>2</v>
      </c>
      <c r="AF14" s="41">
        <v>3</v>
      </c>
      <c r="AG14" s="43">
        <v>4</v>
      </c>
      <c r="AH14" s="42">
        <v>1</v>
      </c>
      <c r="AI14" s="41">
        <v>2</v>
      </c>
      <c r="AJ14" s="41">
        <v>3</v>
      </c>
      <c r="AK14" s="43">
        <v>4</v>
      </c>
      <c r="AL14" s="42">
        <v>1</v>
      </c>
      <c r="AM14" s="41">
        <v>2</v>
      </c>
      <c r="AN14" s="41">
        <v>3</v>
      </c>
      <c r="AO14" s="43">
        <v>4</v>
      </c>
      <c r="AP14" s="42">
        <v>1</v>
      </c>
      <c r="AQ14" s="41">
        <v>2</v>
      </c>
      <c r="AR14" s="41">
        <v>3</v>
      </c>
      <c r="AS14" s="43">
        <v>4</v>
      </c>
      <c r="AT14" s="42">
        <v>1</v>
      </c>
      <c r="AU14" s="41">
        <v>2</v>
      </c>
      <c r="AV14" s="41">
        <v>3</v>
      </c>
      <c r="AW14" s="43">
        <v>4</v>
      </c>
      <c r="AX14" s="42">
        <v>1</v>
      </c>
      <c r="AY14" s="41">
        <v>2</v>
      </c>
      <c r="AZ14" s="41">
        <v>3</v>
      </c>
      <c r="BA14" s="43">
        <v>4</v>
      </c>
      <c r="BB14" s="77"/>
      <c r="BC14" s="73"/>
      <c r="BD14" s="73"/>
      <c r="BE14" s="73"/>
      <c r="BF14" s="75"/>
    </row>
    <row r="15" spans="1:58" ht="37.9" customHeight="1" x14ac:dyDescent="0.2">
      <c r="A15" s="62">
        <v>45670</v>
      </c>
      <c r="B15" s="69" t="s">
        <v>70</v>
      </c>
      <c r="C15" s="71" t="s">
        <v>74</v>
      </c>
      <c r="D15" s="63" t="s">
        <v>72</v>
      </c>
      <c r="E15" s="70" t="s">
        <v>73</v>
      </c>
      <c r="F15" s="44"/>
      <c r="G15" s="45" t="s">
        <v>74</v>
      </c>
      <c r="H15" s="45"/>
      <c r="I15" s="46"/>
      <c r="J15" s="44"/>
      <c r="K15" s="45"/>
      <c r="L15" s="45"/>
      <c r="M15" s="46"/>
      <c r="N15" s="44"/>
      <c r="O15" s="45"/>
      <c r="P15" s="45"/>
      <c r="Q15" s="46"/>
      <c r="R15" s="44"/>
      <c r="S15" s="45"/>
      <c r="T15" s="45"/>
      <c r="U15" s="46"/>
      <c r="V15" s="44"/>
      <c r="W15" s="45"/>
      <c r="X15" s="45"/>
      <c r="Y15" s="46"/>
      <c r="Z15" s="44"/>
      <c r="AA15" s="45"/>
      <c r="AB15" s="45"/>
      <c r="AC15" s="46"/>
      <c r="AD15" s="44"/>
      <c r="AE15" s="45"/>
      <c r="AF15" s="45"/>
      <c r="AG15" s="46"/>
      <c r="AH15" s="44"/>
      <c r="AI15" s="45"/>
      <c r="AJ15" s="45"/>
      <c r="AK15" s="46"/>
      <c r="AL15" s="44"/>
      <c r="AM15" s="45"/>
      <c r="AN15" s="45"/>
      <c r="AO15" s="46"/>
      <c r="AP15" s="44"/>
      <c r="AQ15" s="45"/>
      <c r="AR15" s="45"/>
      <c r="AS15" s="46"/>
      <c r="AT15" s="44"/>
      <c r="AU15" s="45"/>
      <c r="AV15" s="45"/>
      <c r="AW15" s="46"/>
      <c r="AX15" s="44"/>
      <c r="AY15" s="45"/>
      <c r="AZ15" s="45"/>
      <c r="BA15" s="46"/>
      <c r="BB15" s="47"/>
      <c r="BC15" s="48"/>
      <c r="BD15" s="48"/>
      <c r="BE15" s="49"/>
      <c r="BF15" s="50"/>
    </row>
    <row r="16" spans="1:58" ht="37.9" customHeight="1" x14ac:dyDescent="0.2">
      <c r="A16" s="62">
        <v>45670</v>
      </c>
      <c r="B16" s="69" t="s">
        <v>71</v>
      </c>
      <c r="C16" s="71" t="s">
        <v>75</v>
      </c>
      <c r="D16" s="63" t="s">
        <v>72</v>
      </c>
      <c r="E16" s="70" t="s">
        <v>73</v>
      </c>
      <c r="F16" s="44"/>
      <c r="G16" s="45"/>
      <c r="H16" s="45"/>
      <c r="I16" s="46" t="s">
        <v>74</v>
      </c>
      <c r="J16" s="44"/>
      <c r="K16" s="45"/>
      <c r="L16" s="45"/>
      <c r="M16" s="46"/>
      <c r="N16" s="44"/>
      <c r="O16" s="45"/>
      <c r="P16" s="45"/>
      <c r="Q16" s="46"/>
      <c r="R16" s="44"/>
      <c r="S16" s="45"/>
      <c r="T16" s="45"/>
      <c r="U16" s="46"/>
      <c r="V16" s="44"/>
      <c r="W16" s="45"/>
      <c r="X16" s="45"/>
      <c r="Y16" s="46"/>
      <c r="Z16" s="44"/>
      <c r="AA16" s="45"/>
      <c r="AB16" s="45"/>
      <c r="AC16" s="46"/>
      <c r="AD16" s="44"/>
      <c r="AE16" s="45"/>
      <c r="AF16" s="45"/>
      <c r="AG16" s="46"/>
      <c r="AH16" s="44"/>
      <c r="AI16" s="45"/>
      <c r="AJ16" s="45"/>
      <c r="AK16" s="46"/>
      <c r="AL16" s="44"/>
      <c r="AM16" s="45"/>
      <c r="AN16" s="45"/>
      <c r="AO16" s="46"/>
      <c r="AP16" s="44"/>
      <c r="AQ16" s="45"/>
      <c r="AR16" s="45"/>
      <c r="AS16" s="46"/>
      <c r="AT16" s="44"/>
      <c r="AU16" s="45"/>
      <c r="AV16" s="45"/>
      <c r="AW16" s="46"/>
      <c r="AX16" s="44"/>
      <c r="AY16" s="45"/>
      <c r="AZ16" s="45"/>
      <c r="BA16" s="46"/>
      <c r="BB16" s="47"/>
      <c r="BC16" s="48"/>
      <c r="BD16" s="48"/>
      <c r="BE16" s="49"/>
      <c r="BF16" s="50"/>
    </row>
    <row r="17" spans="1:58" ht="37.9" customHeight="1" x14ac:dyDescent="0.2">
      <c r="A17" s="62">
        <v>45670</v>
      </c>
      <c r="B17" s="69" t="s">
        <v>68</v>
      </c>
      <c r="C17" s="71" t="s">
        <v>75</v>
      </c>
      <c r="D17" s="63" t="s">
        <v>72</v>
      </c>
      <c r="E17" s="70" t="s">
        <v>73</v>
      </c>
      <c r="F17" s="44"/>
      <c r="G17" s="45"/>
      <c r="H17" s="45"/>
      <c r="I17" s="46"/>
      <c r="J17" s="44"/>
      <c r="K17" s="45"/>
      <c r="L17" s="45"/>
      <c r="M17" s="46"/>
      <c r="N17" s="44"/>
      <c r="O17" s="45"/>
      <c r="P17" s="45"/>
      <c r="Q17" s="46" t="s">
        <v>74</v>
      </c>
      <c r="R17" s="44"/>
      <c r="S17" s="45"/>
      <c r="T17" s="45"/>
      <c r="U17" s="46"/>
      <c r="V17" s="44"/>
      <c r="W17" s="45"/>
      <c r="X17" s="45"/>
      <c r="Y17" s="46"/>
      <c r="Z17" s="44"/>
      <c r="AA17" s="45"/>
      <c r="AB17" s="45"/>
      <c r="AC17" s="46" t="s">
        <v>74</v>
      </c>
      <c r="AD17" s="44"/>
      <c r="AE17" s="45"/>
      <c r="AF17" s="45"/>
      <c r="AG17" s="46"/>
      <c r="AH17" s="44"/>
      <c r="AI17" s="45"/>
      <c r="AJ17" s="45"/>
      <c r="AK17" s="46"/>
      <c r="AL17" s="44"/>
      <c r="AM17" s="45"/>
      <c r="AN17" s="45"/>
      <c r="AO17" s="46" t="s">
        <v>74</v>
      </c>
      <c r="AP17" s="44"/>
      <c r="AQ17" s="45"/>
      <c r="AR17" s="45"/>
      <c r="AS17" s="46"/>
      <c r="AT17" s="44"/>
      <c r="AU17" s="45"/>
      <c r="AV17" s="45"/>
      <c r="AW17" s="46"/>
      <c r="AX17" s="44"/>
      <c r="AY17" s="45"/>
      <c r="AZ17" s="45"/>
      <c r="BA17" s="46" t="s">
        <v>74</v>
      </c>
      <c r="BB17" s="47"/>
      <c r="BC17" s="48"/>
      <c r="BD17" s="48"/>
      <c r="BE17" s="49"/>
      <c r="BF17" s="50"/>
    </row>
    <row r="18" spans="1:58" ht="37.9" customHeight="1" x14ac:dyDescent="0.2">
      <c r="A18" s="62">
        <v>45670</v>
      </c>
      <c r="B18" s="69" t="s">
        <v>65</v>
      </c>
      <c r="C18" s="71" t="s">
        <v>75</v>
      </c>
      <c r="D18" s="63" t="s">
        <v>72</v>
      </c>
      <c r="E18" s="70" t="s">
        <v>73</v>
      </c>
      <c r="F18" s="44"/>
      <c r="G18" s="45"/>
      <c r="H18" s="45"/>
      <c r="I18" s="46"/>
      <c r="J18" s="44"/>
      <c r="K18" s="45"/>
      <c r="L18" s="45"/>
      <c r="M18" s="46" t="s">
        <v>74</v>
      </c>
      <c r="N18" s="44"/>
      <c r="O18" s="45"/>
      <c r="P18" s="45"/>
      <c r="Q18" s="46"/>
      <c r="R18" s="44"/>
      <c r="S18" s="45"/>
      <c r="T18" s="45"/>
      <c r="U18" s="46"/>
      <c r="V18" s="44"/>
      <c r="W18" s="45"/>
      <c r="X18" s="45"/>
      <c r="Y18" s="46"/>
      <c r="Z18" s="44"/>
      <c r="AA18" s="45"/>
      <c r="AB18" s="45"/>
      <c r="AC18" s="46"/>
      <c r="AD18" s="44"/>
      <c r="AE18" s="45"/>
      <c r="AF18" s="45"/>
      <c r="AG18" s="46"/>
      <c r="AH18" s="44"/>
      <c r="AI18" s="45"/>
      <c r="AJ18" s="45"/>
      <c r="AK18" s="46"/>
      <c r="AL18" s="44"/>
      <c r="AM18" s="45"/>
      <c r="AN18" s="45"/>
      <c r="AO18" s="46"/>
      <c r="AP18" s="44"/>
      <c r="AQ18" s="45"/>
      <c r="AR18" s="45"/>
      <c r="AS18" s="46"/>
      <c r="AT18" s="44"/>
      <c r="AU18" s="45"/>
      <c r="AV18" s="45"/>
      <c r="AW18" s="46"/>
      <c r="AX18" s="44"/>
      <c r="AY18" s="45"/>
      <c r="AZ18" s="45"/>
      <c r="BA18" s="46"/>
      <c r="BB18" s="47"/>
      <c r="BC18" s="48"/>
      <c r="BD18" s="48"/>
      <c r="BE18" s="49"/>
      <c r="BF18" s="50"/>
    </row>
    <row r="19" spans="1:58" ht="37.9" customHeight="1" x14ac:dyDescent="0.2">
      <c r="A19" s="62">
        <v>45670</v>
      </c>
      <c r="B19" s="69" t="s">
        <v>66</v>
      </c>
      <c r="C19" s="71" t="s">
        <v>75</v>
      </c>
      <c r="D19" s="63" t="s">
        <v>72</v>
      </c>
      <c r="E19" s="70" t="s">
        <v>73</v>
      </c>
      <c r="F19" s="44"/>
      <c r="G19" s="45"/>
      <c r="H19" s="45"/>
      <c r="I19" s="46"/>
      <c r="J19" s="44"/>
      <c r="K19" s="45"/>
      <c r="L19" s="45"/>
      <c r="M19" s="46" t="s">
        <v>74</v>
      </c>
      <c r="N19" s="44"/>
      <c r="O19" s="45"/>
      <c r="P19" s="45"/>
      <c r="Q19" s="46"/>
      <c r="R19" s="44"/>
      <c r="S19" s="45"/>
      <c r="T19" s="45"/>
      <c r="U19" s="46"/>
      <c r="V19" s="44"/>
      <c r="W19" s="45"/>
      <c r="X19" s="45"/>
      <c r="Y19" s="46"/>
      <c r="Z19" s="44"/>
      <c r="AA19" s="45"/>
      <c r="AB19" s="45"/>
      <c r="AC19" s="46" t="s">
        <v>74</v>
      </c>
      <c r="AD19" s="44"/>
      <c r="AE19" s="45"/>
      <c r="AF19" s="45"/>
      <c r="AG19" s="46"/>
      <c r="AH19" s="44"/>
      <c r="AI19" s="45"/>
      <c r="AJ19" s="45"/>
      <c r="AK19" s="46"/>
      <c r="AL19" s="44"/>
      <c r="AM19" s="45"/>
      <c r="AN19" s="45"/>
      <c r="AO19" s="46"/>
      <c r="AP19" s="44"/>
      <c r="AQ19" s="45"/>
      <c r="AR19" s="45"/>
      <c r="AS19" s="46"/>
      <c r="AT19" s="44"/>
      <c r="AU19" s="45"/>
      <c r="AV19" s="45"/>
      <c r="AW19" s="46"/>
      <c r="AX19" s="44"/>
      <c r="AY19" s="45"/>
      <c r="AZ19" s="45"/>
      <c r="BA19" s="46" t="s">
        <v>74</v>
      </c>
      <c r="BB19" s="47"/>
      <c r="BC19" s="48"/>
      <c r="BD19" s="48"/>
      <c r="BE19" s="49"/>
      <c r="BF19" s="50"/>
    </row>
    <row r="20" spans="1:58" ht="37.9" customHeight="1" x14ac:dyDescent="0.2">
      <c r="A20" s="62">
        <v>45670</v>
      </c>
      <c r="B20" s="69" t="s">
        <v>69</v>
      </c>
      <c r="C20" s="71" t="s">
        <v>75</v>
      </c>
      <c r="D20" s="63" t="s">
        <v>72</v>
      </c>
      <c r="E20" s="70" t="s">
        <v>73</v>
      </c>
      <c r="F20" s="44"/>
      <c r="G20" s="45"/>
      <c r="H20" s="45"/>
      <c r="I20" s="46"/>
      <c r="J20" s="44"/>
      <c r="K20" s="45"/>
      <c r="L20" s="45"/>
      <c r="M20" s="46"/>
      <c r="N20" s="44" t="s">
        <v>74</v>
      </c>
      <c r="O20" s="45"/>
      <c r="P20" s="45"/>
      <c r="Q20" s="46"/>
      <c r="R20" s="44"/>
      <c r="S20" s="45"/>
      <c r="T20" s="45"/>
      <c r="U20" s="46"/>
      <c r="V20" s="44" t="s">
        <v>74</v>
      </c>
      <c r="W20" s="45"/>
      <c r="X20" s="45"/>
      <c r="Y20" s="46"/>
      <c r="Z20" s="44"/>
      <c r="AA20" s="45"/>
      <c r="AB20" s="45"/>
      <c r="AC20" s="46"/>
      <c r="AD20" s="44"/>
      <c r="AE20" s="45"/>
      <c r="AF20" s="45"/>
      <c r="AG20" s="46"/>
      <c r="AH20" s="44" t="s">
        <v>74</v>
      </c>
      <c r="AI20" s="45"/>
      <c r="AJ20" s="45"/>
      <c r="AK20" s="46"/>
      <c r="AL20" s="44"/>
      <c r="AM20" s="45"/>
      <c r="AN20" s="45"/>
      <c r="AO20" s="46"/>
      <c r="AP20" s="44"/>
      <c r="AQ20" s="45"/>
      <c r="AR20" s="45"/>
      <c r="AS20" s="46"/>
      <c r="AT20" s="44" t="s">
        <v>74</v>
      </c>
      <c r="AU20" s="45"/>
      <c r="AV20" s="45"/>
      <c r="AW20" s="46"/>
      <c r="AX20" s="44"/>
      <c r="AY20" s="45"/>
      <c r="AZ20" s="45"/>
      <c r="BA20" s="46"/>
      <c r="BB20" s="47"/>
      <c r="BC20" s="48"/>
      <c r="BD20" s="48"/>
      <c r="BE20" s="49"/>
      <c r="BF20" s="50"/>
    </row>
    <row r="21" spans="1:58" ht="37.9" customHeight="1" x14ac:dyDescent="0.2">
      <c r="A21" s="62">
        <v>45670</v>
      </c>
      <c r="B21" s="69" t="s">
        <v>67</v>
      </c>
      <c r="C21" s="71" t="s">
        <v>75</v>
      </c>
      <c r="D21" s="63" t="s">
        <v>72</v>
      </c>
      <c r="E21" s="70" t="s">
        <v>73</v>
      </c>
      <c r="F21" s="44"/>
      <c r="G21" s="45"/>
      <c r="H21" s="45"/>
      <c r="I21" s="46"/>
      <c r="J21" s="44"/>
      <c r="K21" s="45"/>
      <c r="L21" s="45"/>
      <c r="M21" s="46"/>
      <c r="N21" s="44"/>
      <c r="O21" s="45"/>
      <c r="P21" s="45"/>
      <c r="Q21" s="46"/>
      <c r="R21" s="44"/>
      <c r="S21" s="45"/>
      <c r="T21" s="45"/>
      <c r="U21" s="46"/>
      <c r="V21" s="44"/>
      <c r="W21" s="45"/>
      <c r="X21" s="45"/>
      <c r="Y21" s="46"/>
      <c r="Z21" s="44"/>
      <c r="AA21" s="45"/>
      <c r="AB21" s="45"/>
      <c r="AC21" s="46"/>
      <c r="AD21" s="44" t="s">
        <v>74</v>
      </c>
      <c r="AE21" s="45"/>
      <c r="AF21" s="45"/>
      <c r="AG21" s="46"/>
      <c r="AH21" s="44"/>
      <c r="AI21" s="45"/>
      <c r="AJ21" s="45"/>
      <c r="AK21" s="46"/>
      <c r="AL21" s="44"/>
      <c r="AM21" s="45"/>
      <c r="AN21" s="45"/>
      <c r="AO21" s="46"/>
      <c r="AP21" s="44"/>
      <c r="AQ21" s="45"/>
      <c r="AR21" s="45"/>
      <c r="AS21" s="46"/>
      <c r="AT21" s="44"/>
      <c r="AU21" s="45"/>
      <c r="AV21" s="45"/>
      <c r="AW21" s="46"/>
      <c r="AX21" s="44"/>
      <c r="AY21" s="45"/>
      <c r="AZ21" s="45"/>
      <c r="BA21" s="46"/>
      <c r="BB21" s="47"/>
      <c r="BC21" s="48"/>
      <c r="BD21" s="48"/>
      <c r="BE21" s="49"/>
      <c r="BF21" s="50"/>
    </row>
    <row r="22" spans="1:58" ht="37.9" customHeight="1" x14ac:dyDescent="0.2">
      <c r="A22" s="62">
        <v>45670</v>
      </c>
      <c r="B22" s="69" t="s">
        <v>80</v>
      </c>
      <c r="C22" s="71" t="s">
        <v>74</v>
      </c>
      <c r="D22" s="63" t="s">
        <v>72</v>
      </c>
      <c r="E22" s="70" t="s">
        <v>73</v>
      </c>
      <c r="F22" s="44"/>
      <c r="G22" s="45"/>
      <c r="H22" s="45"/>
      <c r="I22" s="46"/>
      <c r="J22" s="44" t="s">
        <v>74</v>
      </c>
      <c r="K22" s="45"/>
      <c r="L22" s="45"/>
      <c r="M22" s="46"/>
      <c r="N22" s="44"/>
      <c r="O22" s="45"/>
      <c r="P22" s="45"/>
      <c r="Q22" s="46"/>
      <c r="R22" s="44"/>
      <c r="S22" s="45"/>
      <c r="T22" s="45"/>
      <c r="U22" s="46"/>
      <c r="V22" s="44"/>
      <c r="W22" s="45"/>
      <c r="X22" s="45"/>
      <c r="Y22" s="46"/>
      <c r="Z22" s="44" t="s">
        <v>74</v>
      </c>
      <c r="AA22" s="45"/>
      <c r="AB22" s="45"/>
      <c r="AC22" s="46"/>
      <c r="AD22" s="44"/>
      <c r="AE22" s="45"/>
      <c r="AF22" s="45"/>
      <c r="AG22" s="46"/>
      <c r="AH22" s="44"/>
      <c r="AI22" s="45"/>
      <c r="AJ22" s="45"/>
      <c r="AK22" s="46"/>
      <c r="AL22" s="44" t="s">
        <v>74</v>
      </c>
      <c r="AM22" s="45"/>
      <c r="AN22" s="45"/>
      <c r="AO22" s="46"/>
      <c r="AP22" s="44"/>
      <c r="AQ22" s="45"/>
      <c r="AR22" s="45"/>
      <c r="AS22" s="46"/>
      <c r="AT22" s="44"/>
      <c r="AU22" s="45"/>
      <c r="AV22" s="45"/>
      <c r="AW22" s="46"/>
      <c r="AX22" s="44"/>
      <c r="AY22" s="45"/>
      <c r="AZ22" s="45"/>
      <c r="BA22" s="46"/>
      <c r="BB22" s="47"/>
      <c r="BC22" s="48"/>
      <c r="BD22" s="48"/>
      <c r="BE22" s="49"/>
      <c r="BF22" s="50"/>
    </row>
    <row r="23" spans="1:58" ht="37.9" customHeight="1" x14ac:dyDescent="0.2">
      <c r="A23" s="65"/>
      <c r="B23" s="69"/>
      <c r="C23" s="63"/>
      <c r="D23" s="63"/>
      <c r="E23" s="64"/>
      <c r="F23" s="44"/>
      <c r="G23" s="45"/>
      <c r="H23" s="45"/>
      <c r="I23" s="46"/>
      <c r="J23" s="44"/>
      <c r="K23" s="45"/>
      <c r="L23" s="45"/>
      <c r="M23" s="46"/>
      <c r="N23" s="44"/>
      <c r="O23" s="45"/>
      <c r="P23" s="45"/>
      <c r="Q23" s="46"/>
      <c r="R23" s="44"/>
      <c r="S23" s="45"/>
      <c r="T23" s="45"/>
      <c r="U23" s="46"/>
      <c r="V23" s="44"/>
      <c r="W23" s="45"/>
      <c r="X23" s="45"/>
      <c r="Y23" s="46"/>
      <c r="Z23" s="44"/>
      <c r="AA23" s="45"/>
      <c r="AB23" s="45"/>
      <c r="AC23" s="46"/>
      <c r="AD23" s="44"/>
      <c r="AE23" s="45"/>
      <c r="AF23" s="45"/>
      <c r="AG23" s="46"/>
      <c r="AH23" s="44"/>
      <c r="AI23" s="45"/>
      <c r="AJ23" s="45"/>
      <c r="AK23" s="46"/>
      <c r="AL23" s="44"/>
      <c r="AM23" s="45"/>
      <c r="AN23" s="45"/>
      <c r="AO23" s="46"/>
      <c r="AP23" s="44"/>
      <c r="AQ23" s="45"/>
      <c r="AR23" s="45"/>
      <c r="AS23" s="46"/>
      <c r="AT23" s="44"/>
      <c r="AU23" s="45"/>
      <c r="AV23" s="45"/>
      <c r="AW23" s="46"/>
      <c r="AX23" s="44"/>
      <c r="AY23" s="45"/>
      <c r="AZ23" s="45"/>
      <c r="BA23" s="46"/>
      <c r="BB23" s="47"/>
      <c r="BC23" s="48"/>
      <c r="BD23" s="48"/>
      <c r="BE23" s="49"/>
      <c r="BF23" s="50"/>
    </row>
    <row r="24" spans="1:58" ht="37.9" customHeight="1" x14ac:dyDescent="0.25">
      <c r="A24" s="65"/>
      <c r="B24" s="66"/>
      <c r="C24" s="67"/>
      <c r="D24" s="68"/>
      <c r="E24" s="64"/>
      <c r="F24" s="44"/>
      <c r="G24" s="45"/>
      <c r="H24" s="45"/>
      <c r="I24" s="46"/>
      <c r="J24" s="44"/>
      <c r="K24" s="45"/>
      <c r="L24" s="45"/>
      <c r="M24" s="46"/>
      <c r="N24" s="44"/>
      <c r="O24" s="45"/>
      <c r="P24" s="45"/>
      <c r="Q24" s="46"/>
      <c r="R24" s="44"/>
      <c r="S24" s="45"/>
      <c r="T24" s="45"/>
      <c r="U24" s="46"/>
      <c r="V24" s="44"/>
      <c r="W24" s="45"/>
      <c r="X24" s="45"/>
      <c r="Y24" s="46"/>
      <c r="Z24" s="44"/>
      <c r="AA24" s="45"/>
      <c r="AB24" s="45"/>
      <c r="AC24" s="46"/>
      <c r="AD24" s="44"/>
      <c r="AE24" s="45"/>
      <c r="AF24" s="45"/>
      <c r="AG24" s="46"/>
      <c r="AH24" s="44"/>
      <c r="AI24" s="45"/>
      <c r="AJ24" s="45"/>
      <c r="AK24" s="46"/>
      <c r="AL24" s="44"/>
      <c r="AM24" s="45"/>
      <c r="AN24" s="45"/>
      <c r="AO24" s="46"/>
      <c r="AP24" s="44"/>
      <c r="AQ24" s="45"/>
      <c r="AR24" s="45"/>
      <c r="AS24" s="46"/>
      <c r="AT24" s="44"/>
      <c r="AU24" s="45"/>
      <c r="AV24" s="45"/>
      <c r="AW24" s="46"/>
      <c r="AX24" s="44"/>
      <c r="AY24" s="45"/>
      <c r="AZ24" s="45"/>
      <c r="BA24" s="46"/>
      <c r="BB24" s="47"/>
      <c r="BC24" s="48"/>
      <c r="BD24" s="48"/>
      <c r="BE24" s="49"/>
      <c r="BF24" s="50"/>
    </row>
  </sheetData>
  <mergeCells count="32">
    <mergeCell ref="G2:AD7"/>
    <mergeCell ref="J13:M13"/>
    <mergeCell ref="N13:Q13"/>
    <mergeCell ref="R13:U13"/>
    <mergeCell ref="F13:I13"/>
    <mergeCell ref="F12:BA12"/>
    <mergeCell ref="AL13:AO13"/>
    <mergeCell ref="AP13:AS13"/>
    <mergeCell ref="AT13:AW13"/>
    <mergeCell ref="AX13:BA13"/>
    <mergeCell ref="V13:Y13"/>
    <mergeCell ref="Z13:AC13"/>
    <mergeCell ref="AD13:AG13"/>
    <mergeCell ref="AH13:AK13"/>
    <mergeCell ref="A1:A3"/>
    <mergeCell ref="B1:E3"/>
    <mergeCell ref="A4:E4"/>
    <mergeCell ref="A13:A14"/>
    <mergeCell ref="B13:B14"/>
    <mergeCell ref="C13:C14"/>
    <mergeCell ref="D13:D14"/>
    <mergeCell ref="E13:E14"/>
    <mergeCell ref="B6:C6"/>
    <mergeCell ref="B7:C7"/>
    <mergeCell ref="B8:E8"/>
    <mergeCell ref="B9:E9"/>
    <mergeCell ref="B10:E10"/>
    <mergeCell ref="BE13:BE14"/>
    <mergeCell ref="BF13:BF14"/>
    <mergeCell ref="BB13:BB14"/>
    <mergeCell ref="BC13:BC14"/>
    <mergeCell ref="BD13:BD14"/>
  </mergeCells>
  <phoneticPr fontId="4" type="noConversion"/>
  <conditionalFormatting sqref="F15:BD24">
    <cfRule type="cellIs" dxfId="17" priority="37" operator="equal">
      <formula>"RP"</formula>
    </cfRule>
    <cfRule type="cellIs" dxfId="16" priority="38" operator="equal">
      <formula>"T"</formula>
    </cfRule>
    <cfRule type="cellIs" dxfId="15" priority="39" operator="equal">
      <formula>"NT"</formula>
    </cfRule>
    <cfRule type="cellIs" dxfId="14" priority="40" operator="equal">
      <formula>"E"</formula>
    </cfRule>
    <cfRule type="cellIs" dxfId="13" priority="41" operator="equal">
      <formula>"I"</formula>
    </cfRule>
    <cfRule type="cellIs" dxfId="12" priority="42" operator="equal">
      <formula>"P"</formula>
    </cfRule>
  </conditionalFormatting>
  <dataValidations count="1">
    <dataValidation type="list" allowBlank="1" showDropDown="1" showInputMessage="1" showErrorMessage="1" sqref="F15:BA24" xr:uid="{00000000-0002-0000-0000-00000D000000}">
      <formula1>"P,E,T,NT,RP"</formula1>
    </dataValidation>
  </dataValidations>
  <hyperlinks>
    <hyperlink ref="N2:AD7" location="'ESTADO GENERAL'!A1" display="SE DEBEN REGISTRAR LA PROGRAMACION Y EL SEGUIMIENTO A LAS ACCIONES, CON LAS SIGLAS, SEGÚN APARECE EN LA TABLA, ESTO CON EL FIN DE LLEVAR A CARVO EL ANALISIS EN LA HOJA DE ESTADO GENERAL" xr:uid="{00000000-0004-0000-0000-000000000000}"/>
  </hyperlinks>
  <pageMargins left="0.7" right="0.7" top="0.75" bottom="0.75" header="0.3" footer="0.3"/>
  <pageSetup scale="3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0"/>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1.42578125" defaultRowHeight="15" x14ac:dyDescent="0.25"/>
  <cols>
    <col min="1" max="1" width="19.85546875" style="11" customWidth="1"/>
    <col min="2" max="6" width="18" style="11" customWidth="1"/>
    <col min="7" max="7" width="19.7109375" style="11" bestFit="1" customWidth="1"/>
    <col min="8" max="8" width="14.42578125" style="11" customWidth="1"/>
    <col min="9" max="10" width="15.42578125" style="11" customWidth="1"/>
    <col min="11" max="11" width="15.28515625" style="11" bestFit="1" customWidth="1"/>
    <col min="12" max="14" width="19.85546875" style="11" customWidth="1"/>
    <col min="15" max="15" width="18.85546875" style="11" bestFit="1" customWidth="1"/>
    <col min="16" max="17" width="18.85546875" style="11" customWidth="1"/>
    <col min="18" max="18" width="19.85546875" style="11" customWidth="1"/>
    <col min="19" max="16384" width="11.42578125" style="5"/>
  </cols>
  <sheetData>
    <row r="1" spans="1:18" ht="16.5" thickBot="1" x14ac:dyDescent="0.3">
      <c r="A1" s="110" t="s">
        <v>27</v>
      </c>
      <c r="B1" s="111"/>
      <c r="C1" s="111"/>
      <c r="D1" s="111"/>
      <c r="E1" s="111"/>
      <c r="F1" s="111"/>
      <c r="G1" s="111"/>
      <c r="H1" s="111"/>
      <c r="I1" s="111"/>
      <c r="J1" s="111"/>
      <c r="K1" s="111"/>
      <c r="L1" s="111"/>
      <c r="M1" s="111"/>
      <c r="N1" s="111"/>
      <c r="O1" s="111"/>
      <c r="P1" s="111"/>
      <c r="Q1" s="111"/>
      <c r="R1" s="112"/>
    </row>
    <row r="2" spans="1:18" ht="16.5" thickBot="1" x14ac:dyDescent="0.3">
      <c r="A2" s="113" t="s">
        <v>39</v>
      </c>
      <c r="B2" s="114"/>
      <c r="C2" s="114"/>
      <c r="D2" s="115"/>
      <c r="E2" s="116">
        <f>SUM(B4:B15)</f>
        <v>18</v>
      </c>
      <c r="F2" s="117"/>
      <c r="G2" s="117"/>
      <c r="H2" s="117"/>
      <c r="I2" s="117"/>
      <c r="J2" s="117"/>
      <c r="K2" s="117"/>
      <c r="L2" s="117"/>
      <c r="M2" s="117"/>
      <c r="N2" s="117"/>
      <c r="O2" s="117"/>
      <c r="P2" s="117"/>
      <c r="Q2" s="117"/>
      <c r="R2" s="118"/>
    </row>
    <row r="3" spans="1:18" ht="61.5" customHeight="1" thickBot="1" x14ac:dyDescent="0.3">
      <c r="A3" s="39" t="s">
        <v>29</v>
      </c>
      <c r="B3" s="39" t="s">
        <v>30</v>
      </c>
      <c r="C3" s="39" t="s">
        <v>40</v>
      </c>
      <c r="D3" s="39" t="s">
        <v>31</v>
      </c>
      <c r="E3" s="39" t="s">
        <v>32</v>
      </c>
      <c r="F3" s="39" t="s">
        <v>41</v>
      </c>
      <c r="G3" s="39" t="s">
        <v>33</v>
      </c>
      <c r="H3" s="39" t="s">
        <v>34</v>
      </c>
      <c r="I3" s="39" t="s">
        <v>49</v>
      </c>
      <c r="J3" s="39" t="s">
        <v>52</v>
      </c>
      <c r="K3" s="39" t="s">
        <v>36</v>
      </c>
      <c r="L3" s="39" t="s">
        <v>42</v>
      </c>
      <c r="M3" s="39" t="s">
        <v>50</v>
      </c>
      <c r="N3" s="39" t="s">
        <v>51</v>
      </c>
      <c r="O3" s="39" t="s">
        <v>45</v>
      </c>
      <c r="P3" s="39" t="s">
        <v>50</v>
      </c>
      <c r="Q3" s="39" t="s">
        <v>51</v>
      </c>
      <c r="R3" s="39" t="s">
        <v>46</v>
      </c>
    </row>
    <row r="4" spans="1:18" ht="15.75" customHeight="1" thickBot="1" x14ac:dyDescent="0.3">
      <c r="A4" s="58" t="s">
        <v>10</v>
      </c>
      <c r="B4" s="23">
        <f>COUNTIF('PLAN DE MEJORA'!$F$15:$I$24,"P")+COUNTIF('PLAN DE MEJORA'!$F$15:$I$24,"E")+COUNTIF('PLAN DE MEJORA'!$F$15:$I$24,"NT")+COUNTIF('PLAN DE MEJORA'!$F$15:$I$24,"T")+COUNTIF('PLAN DE MEJORA'!$F$15:$I$24,"RP")</f>
        <v>2</v>
      </c>
      <c r="C4" s="24">
        <f>+COUNTIF('PLAN DE MEJORA'!$F$15:$I$24,"T")</f>
        <v>0</v>
      </c>
      <c r="D4" s="24">
        <f>+COUNTIF('PLAN DE MEJORA'!$F$15:$I$24,"RP")</f>
        <v>0</v>
      </c>
      <c r="E4" s="24">
        <f>+COUNTIF('PLAN DE MEJORA'!$F$15:$I$24,"E")</f>
        <v>0</v>
      </c>
      <c r="F4" s="25">
        <f>+COUNTIF('PLAN DE MEJORA'!$F$15:$I$24,"NT")</f>
        <v>0</v>
      </c>
      <c r="G4" s="26">
        <f>C4/B4</f>
        <v>0</v>
      </c>
      <c r="H4" s="119" t="s">
        <v>1</v>
      </c>
      <c r="I4" s="126">
        <f>SUM(B4:B6)</f>
        <v>7</v>
      </c>
      <c r="J4" s="126">
        <f>SUM(C4:C6)</f>
        <v>0</v>
      </c>
      <c r="K4" s="122">
        <f>SUM(C4:C6)/SUM(B4:B6)</f>
        <v>0</v>
      </c>
      <c r="L4" s="119" t="s">
        <v>43</v>
      </c>
      <c r="M4" s="126">
        <f>SUM(I4:I9)</f>
        <v>11</v>
      </c>
      <c r="N4" s="126">
        <f>SUM(J4:J9)</f>
        <v>0</v>
      </c>
      <c r="O4" s="122">
        <f>SUM(C4:C9)/SUM(B4:B9)</f>
        <v>0</v>
      </c>
      <c r="P4" s="129">
        <f>SUM(M4:M15)</f>
        <v>18</v>
      </c>
      <c r="Q4" s="129">
        <f>SUM(N4:N15)</f>
        <v>0</v>
      </c>
      <c r="R4" s="124">
        <f>SUM(C4:C15)/SUM(B4:B15)</f>
        <v>0</v>
      </c>
    </row>
    <row r="5" spans="1:18" ht="15.75" customHeight="1" thickBot="1" x14ac:dyDescent="0.3">
      <c r="A5" s="59" t="s">
        <v>28</v>
      </c>
      <c r="B5" s="27">
        <f>COUNTIF('PLAN DE MEJORA'!$J$15:$M$24,"P")+COUNTIF('PLAN DE MEJORA'!$J$15:$M$24,"E")+COUNTIF('PLAN DE MEJORA'!$J$15:$M$24,"NT")+COUNTIF('PLAN DE MEJORA'!$J$15:$M$24,"T")+COUNTIF('PLAN DE MEJORA'!$J$15:$M$24,"RP")</f>
        <v>3</v>
      </c>
      <c r="C5" s="22">
        <f>+COUNTIF('PLAN DE MEJORA'!$J$15:$M$24,"T")</f>
        <v>0</v>
      </c>
      <c r="D5" s="22">
        <f>+COUNTIF('PLAN DE MEJORA'!$J$15:$M$24,"RP")</f>
        <v>0</v>
      </c>
      <c r="E5" s="22">
        <f>+COUNTIF('PLAN DE MEJORA'!$J$15:$M$24,"E")</f>
        <v>0</v>
      </c>
      <c r="F5" s="28">
        <f>+COUNTIF('PLAN DE MEJORA'!$J$15:$M$24,"NT")</f>
        <v>0</v>
      </c>
      <c r="G5" s="29">
        <f t="shared" ref="G5:G15" si="0">C5/B5</f>
        <v>0</v>
      </c>
      <c r="H5" s="119"/>
      <c r="I5" s="126"/>
      <c r="J5" s="126"/>
      <c r="K5" s="122"/>
      <c r="L5" s="119"/>
      <c r="M5" s="126"/>
      <c r="N5" s="126"/>
      <c r="O5" s="122"/>
      <c r="P5" s="126"/>
      <c r="Q5" s="126"/>
      <c r="R5" s="124"/>
    </row>
    <row r="6" spans="1:18" ht="15.75" customHeight="1" thickBot="1" x14ac:dyDescent="0.3">
      <c r="A6" s="59" t="s">
        <v>12</v>
      </c>
      <c r="B6" s="27">
        <f>COUNTIF('PLAN DE MEJORA'!N15:Q24,"P")+COUNTIF('PLAN DE MEJORA'!N15:Q24,"E")+COUNTIF('PLAN DE MEJORA'!N15:Q24,"NT")+COUNTIF('PLAN DE MEJORA'!N15:Q24,"T")+COUNTIF('PLAN DE MEJORA'!N15:Q24,"RP")</f>
        <v>2</v>
      </c>
      <c r="C6" s="22">
        <f>+COUNTIF('PLAN DE MEJORA'!N15:Q24,"T")</f>
        <v>0</v>
      </c>
      <c r="D6" s="22">
        <f>+COUNTIF('PLAN DE MEJORA'!$N$15:$Q$24,"RP")</f>
        <v>0</v>
      </c>
      <c r="E6" s="22">
        <f>+COUNTIF('PLAN DE MEJORA'!$N$15:$Q$24,"E")</f>
        <v>0</v>
      </c>
      <c r="F6" s="28">
        <f>+COUNTIF('PLAN DE MEJORA'!$N$15:$Q$24,"NT")</f>
        <v>0</v>
      </c>
      <c r="G6" s="29">
        <f t="shared" si="0"/>
        <v>0</v>
      </c>
      <c r="H6" s="120"/>
      <c r="I6" s="127"/>
      <c r="J6" s="127"/>
      <c r="K6" s="123"/>
      <c r="L6" s="119"/>
      <c r="M6" s="126"/>
      <c r="N6" s="126"/>
      <c r="O6" s="122"/>
      <c r="P6" s="126"/>
      <c r="Q6" s="126"/>
      <c r="R6" s="124"/>
    </row>
    <row r="7" spans="1:18" ht="15.75" customHeight="1" thickBot="1" x14ac:dyDescent="0.3">
      <c r="A7" s="59" t="s">
        <v>13</v>
      </c>
      <c r="B7" s="27">
        <f>COUNTIF('PLAN DE MEJORA'!$R$15:$U$24,"P")+
COUNTIF('PLAN DE MEJORA'!$R$15:$U$24,"E")+
COUNTIF('PLAN DE MEJORA'!$R$15:$U$24,"NT")+
COUNTIF('PLAN DE MEJORA'!$R$15:$U$24,"T")+
COUNTIF('PLAN DE MEJORA'!$R$15:$U$24,"RP")</f>
        <v>0</v>
      </c>
      <c r="C7" s="22">
        <f>+COUNTIF('PLAN DE MEJORA'!$R$15:$U$24,"T")</f>
        <v>0</v>
      </c>
      <c r="D7" s="22">
        <f>+COUNTIF('PLAN DE MEJORA'!$R$15:$U$24,"RP")</f>
        <v>0</v>
      </c>
      <c r="E7" s="22">
        <f>+COUNTIF('PLAN DE MEJORA'!$R$15:$U$24,"E")</f>
        <v>0</v>
      </c>
      <c r="F7" s="28">
        <f>+COUNTIF('PLAN DE MEJORA'!$R$15:$U$24,"NT")</f>
        <v>0</v>
      </c>
      <c r="G7" s="29" t="e">
        <f t="shared" si="0"/>
        <v>#DIV/0!</v>
      </c>
      <c r="H7" s="121" t="s">
        <v>2</v>
      </c>
      <c r="I7" s="126">
        <f t="shared" ref="I7:J7" si="1">SUM(B7:B9)</f>
        <v>4</v>
      </c>
      <c r="J7" s="126">
        <f t="shared" si="1"/>
        <v>0</v>
      </c>
      <c r="K7" s="128">
        <f t="shared" ref="K7" si="2">SUM(C7:C9)/SUM(B7:B9)</f>
        <v>0</v>
      </c>
      <c r="L7" s="119"/>
      <c r="M7" s="126"/>
      <c r="N7" s="126"/>
      <c r="O7" s="122"/>
      <c r="P7" s="126"/>
      <c r="Q7" s="126"/>
      <c r="R7" s="124"/>
    </row>
    <row r="8" spans="1:18" ht="15.75" customHeight="1" thickBot="1" x14ac:dyDescent="0.3">
      <c r="A8" s="59" t="s">
        <v>14</v>
      </c>
      <c r="B8" s="27">
        <f>COUNTIF('PLAN DE MEJORA'!$V$15:$Y$24,"P")+
COUNTIF('PLAN DE MEJORA'!$V$15:$Y$24,"E")+
COUNTIF('PLAN DE MEJORA'!$V$15:$Y$24,"NT")+
COUNTIF('PLAN DE MEJORA'!$V$15:$Y$24,"T")+
COUNTIF('PLAN DE MEJORA'!$V$15:$Y$24,"RP")</f>
        <v>1</v>
      </c>
      <c r="C8" s="22">
        <f>+
COUNTIF('PLAN DE MEJORA'!$V$15:$Y$24,"T")</f>
        <v>0</v>
      </c>
      <c r="D8" s="22">
        <f>+
COUNTIF('PLAN DE MEJORA'!$V$15:$Y$24,"RP")</f>
        <v>0</v>
      </c>
      <c r="E8" s="22">
        <f>+
COUNTIF('PLAN DE MEJORA'!$V$15:$Y$24,"E")</f>
        <v>0</v>
      </c>
      <c r="F8" s="28">
        <f>+
COUNTIF('PLAN DE MEJORA'!$V$15:$Y$24,"NT")</f>
        <v>0</v>
      </c>
      <c r="G8" s="29">
        <f t="shared" si="0"/>
        <v>0</v>
      </c>
      <c r="H8" s="119"/>
      <c r="I8" s="126"/>
      <c r="J8" s="126"/>
      <c r="K8" s="122"/>
      <c r="L8" s="119"/>
      <c r="M8" s="126"/>
      <c r="N8" s="126"/>
      <c r="O8" s="122"/>
      <c r="P8" s="126"/>
      <c r="Q8" s="126"/>
      <c r="R8" s="124"/>
    </row>
    <row r="9" spans="1:18" ht="15.75" customHeight="1" thickBot="1" x14ac:dyDescent="0.3">
      <c r="A9" s="59" t="s">
        <v>15</v>
      </c>
      <c r="B9" s="27">
        <f>COUNTIF('PLAN DE MEJORA'!$Z$15:$AC$24,"P")+
COUNTIF('PLAN DE MEJORA'!$Z$15:$AC$24,"E")+
COUNTIF('PLAN DE MEJORA'!$Z$15:$AC$24,"NT")+
COUNTIF('PLAN DE MEJORA'!$Z$15:$AC$24,"T")+
COUNTIF('PLAN DE MEJORA'!$Z$15:$AC$24,"RP")</f>
        <v>3</v>
      </c>
      <c r="C9" s="22">
        <f>+
COUNTIF('PLAN DE MEJORA'!$Z$15:$AC$24,"T")</f>
        <v>0</v>
      </c>
      <c r="D9" s="22">
        <f>+
COUNTIF('PLAN DE MEJORA'!$Z$15:$AC$24,"RP")</f>
        <v>0</v>
      </c>
      <c r="E9" s="22">
        <f>+
COUNTIF('PLAN DE MEJORA'!$Z$15:$AC$24,"E")</f>
        <v>0</v>
      </c>
      <c r="F9" s="28">
        <f>+
COUNTIF('PLAN DE MEJORA'!$Z$15:$AC$24,"NT")</f>
        <v>0</v>
      </c>
      <c r="G9" s="29">
        <f t="shared" si="0"/>
        <v>0</v>
      </c>
      <c r="H9" s="120"/>
      <c r="I9" s="127"/>
      <c r="J9" s="127"/>
      <c r="K9" s="123"/>
      <c r="L9" s="120"/>
      <c r="M9" s="127"/>
      <c r="N9" s="127"/>
      <c r="O9" s="123"/>
      <c r="P9" s="126"/>
      <c r="Q9" s="126"/>
      <c r="R9" s="124"/>
    </row>
    <row r="10" spans="1:18" ht="15.75" customHeight="1" thickBot="1" x14ac:dyDescent="0.3">
      <c r="A10" s="59" t="s">
        <v>16</v>
      </c>
      <c r="B10" s="27">
        <f>COUNTIF('PLAN DE MEJORA'!$AD$15:$AG$24,"P")+
COUNTIF('PLAN DE MEJORA'!$AD$15:$AG$24,"E")+
COUNTIF('PLAN DE MEJORA'!$AD$15:$AG$24,"NT")+
COUNTIF('PLAN DE MEJORA'!$AD$15:$AG$24,"T")+
COUNTIF('PLAN DE MEJORA'!$AD$15:$AG$24,"RP")</f>
        <v>1</v>
      </c>
      <c r="C10" s="22">
        <f>+COUNTIF('PLAN DE MEJORA'!$AD$15:$AG$24,"T")</f>
        <v>0</v>
      </c>
      <c r="D10" s="22">
        <f>+COUNTIF('PLAN DE MEJORA'!$AD$15:$AG$24,"RP")</f>
        <v>0</v>
      </c>
      <c r="E10" s="22">
        <f>+COUNTIF('PLAN DE MEJORA'!$AD$15:$AG$24,"E")</f>
        <v>0</v>
      </c>
      <c r="F10" s="28">
        <f>+COUNTIF('PLAN DE MEJORA'!$AD$15:$AG$24,"NT")</f>
        <v>0</v>
      </c>
      <c r="G10" s="29">
        <f t="shared" si="0"/>
        <v>0</v>
      </c>
      <c r="H10" s="121" t="s">
        <v>3</v>
      </c>
      <c r="I10" s="126">
        <f t="shared" ref="I10:J10" si="3">SUM(B10:B12)</f>
        <v>4</v>
      </c>
      <c r="J10" s="126">
        <f t="shared" si="3"/>
        <v>0</v>
      </c>
      <c r="K10" s="128">
        <f t="shared" ref="K10" si="4">SUM(C10:C12)/SUM(B10:B12)</f>
        <v>0</v>
      </c>
      <c r="L10" s="121" t="s">
        <v>44</v>
      </c>
      <c r="M10" s="126">
        <f>SUM(I10:I15)</f>
        <v>7</v>
      </c>
      <c r="N10" s="126">
        <f>SUM(J10:J15)</f>
        <v>0</v>
      </c>
      <c r="O10" s="128">
        <f>SUM(C10:C15)/SUM(B10:B15)</f>
        <v>0</v>
      </c>
      <c r="P10" s="126"/>
      <c r="Q10" s="126"/>
      <c r="R10" s="124"/>
    </row>
    <row r="11" spans="1:18" ht="15.75" customHeight="1" thickBot="1" x14ac:dyDescent="0.3">
      <c r="A11" s="59" t="s">
        <v>17</v>
      </c>
      <c r="B11" s="27">
        <f>COUNTIF('PLAN DE MEJORA'!$AH$15:$AK$24,"P")+
COUNTIF('PLAN DE MEJORA'!$AH$15:$AK$24,"E")+
COUNTIF('PLAN DE MEJORA'!$AH$15:$AK$24,"NT")+
COUNTIF('PLAN DE MEJORA'!$AH$15:$AK$24,"T")+
COUNTIF('PLAN DE MEJORA'!$AH$15:$AK$24,"RP")</f>
        <v>1</v>
      </c>
      <c r="C11" s="22">
        <f>+COUNTIF('PLAN DE MEJORA'!$AD$15:$AG$24,"T")</f>
        <v>0</v>
      </c>
      <c r="D11" s="22">
        <f>+COUNTIF('PLAN DE MEJORA'!$AD$15:$AG$24,"RP")</f>
        <v>0</v>
      </c>
      <c r="E11" s="22">
        <f>+COUNTIF('PLAN DE MEJORA'!$AD$15:$AG$24,"E")</f>
        <v>0</v>
      </c>
      <c r="F11" s="28">
        <f>+COUNTIF('PLAN DE MEJORA'!$AD$15:$AG$24,"NT")</f>
        <v>0</v>
      </c>
      <c r="G11" s="29">
        <f t="shared" si="0"/>
        <v>0</v>
      </c>
      <c r="H11" s="119"/>
      <c r="I11" s="126"/>
      <c r="J11" s="126"/>
      <c r="K11" s="122"/>
      <c r="L11" s="119"/>
      <c r="M11" s="126"/>
      <c r="N11" s="126"/>
      <c r="O11" s="122"/>
      <c r="P11" s="126"/>
      <c r="Q11" s="126"/>
      <c r="R11" s="124"/>
    </row>
    <row r="12" spans="1:18" ht="15.75" customHeight="1" thickBot="1" x14ac:dyDescent="0.3">
      <c r="A12" s="59" t="s">
        <v>18</v>
      </c>
      <c r="B12" s="27">
        <f>COUNTIF('PLAN DE MEJORA'!$AL$15:$AO$24,"P")+
COUNTIF('PLAN DE MEJORA'!$AL$15:$AO$24,"E")+
COUNTIF('PLAN DE MEJORA'!$AL$15:$AO$24,"NT")+
COUNTIF('PLAN DE MEJORA'!$AL$15:$AO$24,"T")+
COUNTIF('PLAN DE MEJORA'!$AL$15:$AO$24,"RP")</f>
        <v>2</v>
      </c>
      <c r="C12" s="22">
        <f>+
COUNTIF('PLAN DE MEJORA'!$AL$15:$AO$24,"T")</f>
        <v>0</v>
      </c>
      <c r="D12" s="22">
        <f>+
COUNTIF('PLAN DE MEJORA'!$AL$15:$AO$24,"RP")</f>
        <v>0</v>
      </c>
      <c r="E12" s="22">
        <f>+
COUNTIF('PLAN DE MEJORA'!$AL$15:$AO$24,"E")</f>
        <v>0</v>
      </c>
      <c r="F12" s="28">
        <f>+
COUNTIF('PLAN DE MEJORA'!$AL$15:$AO$24,"NT")</f>
        <v>0</v>
      </c>
      <c r="G12" s="29">
        <f t="shared" si="0"/>
        <v>0</v>
      </c>
      <c r="H12" s="120"/>
      <c r="I12" s="127"/>
      <c r="J12" s="127"/>
      <c r="K12" s="123"/>
      <c r="L12" s="119"/>
      <c r="M12" s="126"/>
      <c r="N12" s="126"/>
      <c r="O12" s="122"/>
      <c r="P12" s="126"/>
      <c r="Q12" s="126"/>
      <c r="R12" s="124"/>
    </row>
    <row r="13" spans="1:18" ht="15.75" customHeight="1" thickBot="1" x14ac:dyDescent="0.3">
      <c r="A13" s="59" t="s">
        <v>19</v>
      </c>
      <c r="B13" s="27">
        <f>COUNTIF('PLAN DE MEJORA'!$AP$15:$AS$24,"P")+
COUNTIF('PLAN DE MEJORA'!$AP$15:$AS$24,"E")+
COUNTIF('PLAN DE MEJORA'!$AP$15:$AS$24,"NT")+
COUNTIF('PLAN DE MEJORA'!$AP$15:$AS$24,"T")+
COUNTIF('PLAN DE MEJORA'!$AP$15:$AS$24,"RP")</f>
        <v>0</v>
      </c>
      <c r="C13" s="22">
        <f>+
COUNTIF('PLAN DE MEJORA'!$AP$15:$AS$24,"T")</f>
        <v>0</v>
      </c>
      <c r="D13" s="22">
        <f>+
COUNTIF('PLAN DE MEJORA'!$AP$15:$AS$24,"RP")</f>
        <v>0</v>
      </c>
      <c r="E13" s="22">
        <f>+
COUNTIF('PLAN DE MEJORA'!$AP$15:$AS$24,"E")</f>
        <v>0</v>
      </c>
      <c r="F13" s="28">
        <f>+
COUNTIF('PLAN DE MEJORA'!$AP$15:$AS$24,"NT")</f>
        <v>0</v>
      </c>
      <c r="G13" s="29" t="e">
        <f t="shared" si="0"/>
        <v>#DIV/0!</v>
      </c>
      <c r="H13" s="121" t="s">
        <v>4</v>
      </c>
      <c r="I13" s="126">
        <f t="shared" ref="I13:J13" si="5">SUM(B13:B15)</f>
        <v>3</v>
      </c>
      <c r="J13" s="126">
        <f t="shared" si="5"/>
        <v>0</v>
      </c>
      <c r="K13" s="128">
        <f t="shared" ref="K13" si="6">SUM(C13:C15)/SUM(B13:B15)</f>
        <v>0</v>
      </c>
      <c r="L13" s="119"/>
      <c r="M13" s="126"/>
      <c r="N13" s="126"/>
      <c r="O13" s="122"/>
      <c r="P13" s="126"/>
      <c r="Q13" s="126"/>
      <c r="R13" s="124"/>
    </row>
    <row r="14" spans="1:18" ht="15.75" customHeight="1" thickBot="1" x14ac:dyDescent="0.3">
      <c r="A14" s="59" t="s">
        <v>20</v>
      </c>
      <c r="B14" s="27">
        <f>COUNTIF('PLAN DE MEJORA'!$AT$15:$AW$24,"P")+
COUNTIF('PLAN DE MEJORA'!$AT$15:$AW$24,"E")+
COUNTIF('PLAN DE MEJORA'!$AT$15:$AW$24,"NT")+
COUNTIF('PLAN DE MEJORA'!$AT$15:$AW$24,"T")+
COUNTIF('PLAN DE MEJORA'!$AT$15:$AW$24,"RP")</f>
        <v>1</v>
      </c>
      <c r="C14" s="22">
        <f>+COUNTIF('PLAN DE MEJORA'!$AT$15:$AW$24,"T")</f>
        <v>0</v>
      </c>
      <c r="D14" s="22">
        <f>+COUNTIF('PLAN DE MEJORA'!$AT$15:$AW$24,"RP")</f>
        <v>0</v>
      </c>
      <c r="E14" s="22">
        <f>+COUNTIF('PLAN DE MEJORA'!$AT$15:$AW$24,"E")</f>
        <v>0</v>
      </c>
      <c r="F14" s="28">
        <f>+COUNTIF('PLAN DE MEJORA'!$AT$15:$AW$24,"NT")</f>
        <v>0</v>
      </c>
      <c r="G14" s="29">
        <f t="shared" si="0"/>
        <v>0</v>
      </c>
      <c r="H14" s="119"/>
      <c r="I14" s="126"/>
      <c r="J14" s="126"/>
      <c r="K14" s="122"/>
      <c r="L14" s="119"/>
      <c r="M14" s="126"/>
      <c r="N14" s="126"/>
      <c r="O14" s="122"/>
      <c r="P14" s="126"/>
      <c r="Q14" s="126"/>
      <c r="R14" s="124"/>
    </row>
    <row r="15" spans="1:18" ht="15.75" customHeight="1" thickBot="1" x14ac:dyDescent="0.3">
      <c r="A15" s="60" t="s">
        <v>21</v>
      </c>
      <c r="B15" s="30">
        <f>COUNTIF('PLAN DE MEJORA'!$AX$15:$BA$24,"P")+
COUNTIF('PLAN DE MEJORA'!$AX$15:$BA$24,"E")+
COUNTIF('PLAN DE MEJORA'!$AX$15:$BA$24,"NT")+
COUNTIF('PLAN DE MEJORA'!$AX$15:$BA$24,"T")+
COUNTIF('PLAN DE MEJORA'!$AX$15:$BA$24,"RP")</f>
        <v>2</v>
      </c>
      <c r="C15" s="31">
        <f>+
COUNTIF('PLAN DE MEJORA'!$AX$15:$BA$24,"T")</f>
        <v>0</v>
      </c>
      <c r="D15" s="31">
        <f>+
COUNTIF('PLAN DE MEJORA'!$AX$15:$BA$24,"RP")</f>
        <v>0</v>
      </c>
      <c r="E15" s="31">
        <f>+
COUNTIF('PLAN DE MEJORA'!$AX$15:$BA$24,"E")</f>
        <v>0</v>
      </c>
      <c r="F15" s="32">
        <f>+
COUNTIF('PLAN DE MEJORA'!$AX$15:$BA$24,"NT")</f>
        <v>0</v>
      </c>
      <c r="G15" s="29">
        <f t="shared" si="0"/>
        <v>0</v>
      </c>
      <c r="H15" s="120"/>
      <c r="I15" s="127"/>
      <c r="J15" s="127"/>
      <c r="K15" s="123"/>
      <c r="L15" s="120"/>
      <c r="M15" s="127"/>
      <c r="N15" s="127"/>
      <c r="O15" s="123"/>
      <c r="P15" s="127"/>
      <c r="Q15" s="127"/>
      <c r="R15" s="125"/>
    </row>
    <row r="16" spans="1:18" ht="24" thickBot="1" x14ac:dyDescent="0.3">
      <c r="A16" s="61" t="s">
        <v>47</v>
      </c>
      <c r="B16" s="6">
        <f>SUM(B4:B15)</f>
        <v>18</v>
      </c>
      <c r="C16" s="6">
        <f>SUM(C4:C15)</f>
        <v>0</v>
      </c>
      <c r="D16" s="6">
        <f>SUM(D4:D15)</f>
        <v>0</v>
      </c>
      <c r="E16" s="6">
        <f>SUM(E4:E15)</f>
        <v>0</v>
      </c>
      <c r="F16" s="7">
        <f>SUM(F4:F15)</f>
        <v>0</v>
      </c>
      <c r="G16" s="8"/>
      <c r="H16" s="9"/>
      <c r="I16" s="9"/>
      <c r="J16" s="9"/>
      <c r="K16" s="10"/>
      <c r="L16" s="10"/>
      <c r="M16" s="10"/>
      <c r="N16" s="10"/>
    </row>
    <row r="17" spans="1:18" s="38" customFormat="1" ht="51.75" customHeight="1" thickBot="1" x14ac:dyDescent="0.3">
      <c r="A17" s="130" t="s">
        <v>48</v>
      </c>
      <c r="B17" s="131"/>
      <c r="C17" s="33">
        <f>C16/$B$16</f>
        <v>0</v>
      </c>
      <c r="D17" s="34">
        <f t="shared" ref="D17:F17" si="7">D16/$B$16</f>
        <v>0</v>
      </c>
      <c r="E17" s="34">
        <f t="shared" si="7"/>
        <v>0</v>
      </c>
      <c r="F17" s="35">
        <f t="shared" si="7"/>
        <v>0</v>
      </c>
      <c r="G17" s="36"/>
      <c r="H17" s="37"/>
      <c r="I17" s="37"/>
      <c r="J17" s="37"/>
      <c r="K17" s="10"/>
      <c r="L17" s="10"/>
      <c r="M17" s="10"/>
      <c r="N17" s="10"/>
      <c r="O17" s="10"/>
      <c r="P17" s="10"/>
      <c r="Q17" s="10"/>
      <c r="R17" s="10"/>
    </row>
    <row r="18" spans="1:18" ht="15.75" thickBot="1" x14ac:dyDescent="0.3"/>
    <row r="19" spans="1:18" ht="21" customHeight="1" x14ac:dyDescent="0.25">
      <c r="A19" s="108" t="s">
        <v>53</v>
      </c>
    </row>
    <row r="20" spans="1:18" ht="21" customHeight="1" thickBot="1" x14ac:dyDescent="0.3">
      <c r="A20" s="109"/>
    </row>
  </sheetData>
  <sheetProtection formatCells="0" formatColumns="0" formatRows="0" insertColumns="0" insertRows="0" insertHyperlinks="0" deleteColumns="0" deleteRows="0" sort="0" autoFilter="0" pivotTables="0"/>
  <mergeCells count="32">
    <mergeCell ref="K10:K12"/>
    <mergeCell ref="P4:P15"/>
    <mergeCell ref="Q4:Q15"/>
    <mergeCell ref="A17:B17"/>
    <mergeCell ref="I4:I6"/>
    <mergeCell ref="J4:J6"/>
    <mergeCell ref="I7:I9"/>
    <mergeCell ref="J7:J9"/>
    <mergeCell ref="I10:I12"/>
    <mergeCell ref="J10:J12"/>
    <mergeCell ref="I13:I15"/>
    <mergeCell ref="L4:L9"/>
    <mergeCell ref="L10:L15"/>
    <mergeCell ref="H10:H12"/>
    <mergeCell ref="O10:O15"/>
    <mergeCell ref="K13:K15"/>
    <mergeCell ref="A19:A20"/>
    <mergeCell ref="A1:R1"/>
    <mergeCell ref="A2:D2"/>
    <mergeCell ref="E2:R2"/>
    <mergeCell ref="H4:H6"/>
    <mergeCell ref="H7:H9"/>
    <mergeCell ref="O4:O9"/>
    <mergeCell ref="R4:R15"/>
    <mergeCell ref="J13:J15"/>
    <mergeCell ref="M4:M9"/>
    <mergeCell ref="N4:N9"/>
    <mergeCell ref="M10:M15"/>
    <mergeCell ref="N10:N15"/>
    <mergeCell ref="H13:H15"/>
    <mergeCell ref="K4:K6"/>
    <mergeCell ref="K7:K9"/>
  </mergeCells>
  <conditionalFormatting sqref="G4:G15">
    <cfRule type="cellIs" dxfId="11" priority="1" operator="greaterThan">
      <formula>0.85</formula>
    </cfRule>
    <cfRule type="cellIs" dxfId="10" priority="2" operator="between">
      <formula>0.6</formula>
      <formula>0.85</formula>
    </cfRule>
    <cfRule type="cellIs" dxfId="9" priority="3" operator="lessThan">
      <formula>0.6</formula>
    </cfRule>
  </conditionalFormatting>
  <conditionalFormatting sqref="K4:K15">
    <cfRule type="cellIs" dxfId="8" priority="5" operator="greaterThan">
      <formula>0.85</formula>
    </cfRule>
    <cfRule type="cellIs" dxfId="7" priority="6" operator="between">
      <formula>0.6</formula>
      <formula>0.85</formula>
    </cfRule>
    <cfRule type="cellIs" dxfId="6" priority="7" operator="lessThan">
      <formula>0.6</formula>
    </cfRule>
  </conditionalFormatting>
  <conditionalFormatting sqref="O4:O15">
    <cfRule type="cellIs" dxfId="5" priority="8" operator="greaterThan">
      <formula>0.85</formula>
    </cfRule>
    <cfRule type="cellIs" dxfId="4" priority="9" operator="between">
      <formula>0.6</formula>
      <formula>0.85</formula>
    </cfRule>
    <cfRule type="cellIs" dxfId="3" priority="10" operator="lessThan">
      <formula>0.6</formula>
    </cfRule>
  </conditionalFormatting>
  <conditionalFormatting sqref="R4:R15">
    <cfRule type="cellIs" dxfId="2" priority="11" operator="greaterThan">
      <formula>0.85</formula>
    </cfRule>
    <cfRule type="cellIs" dxfId="1" priority="12" operator="between">
      <formula>0.6</formula>
      <formula>0.85</formula>
    </cfRule>
    <cfRule type="cellIs" dxfId="0" priority="13" operator="lessThan">
      <formula>0.6</formula>
    </cfRule>
  </conditionalFormatting>
  <hyperlinks>
    <hyperlink ref="A19:A20" location="'PLAN DE MEJORA'!A1" display="← VOLVER AL PLAN" xr:uid="{00000000-0004-0000-0100-000000000000}"/>
  </hyperlink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4 K k x U Z a x K 3 K i A A A A 9 Q A A A B I A H A B D b 2 5 m a W c v U G F j a 2 F n Z S 5 4 b W w g o h g A K K A U A A A A A A A A A A A A A A A A A A A A A A A A A A A A h Y + x D o I w F E V / h X S n L e h A y K M M r B J N T I x r U 5 7 Y C M X Q Y v k 3 B z / J X x C j q J v j v e c M 9 9 6 v N 8 j H t g k u 2 F v d m Y x E l J M A j e o q b e q M D O 4 Q J i Q X s J H q J G s M J t n Y d L R V R o 7 O n V P G v P f U L 2 j X 1 y z m P G L 7 c r V V R 2 w l + c j 6 v x x q Y 5 0 0 C o m A 3 W u M i G m y p A m f J g G b O y i 1 + f J 4 Y k / 6 U 0 I x N G 7 o U a A N i z W w O Q J 7 X x A P U E s D B B Q A A g A I A O C p M V 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g q T F R K I p H u A 4 A A A A R A A A A E w A c A E Z v c m 1 1 b G F z L 1 N l Y 3 R p b 2 4 x L m 0 g o h g A K K A U A A A A A A A A A A A A A A A A A A A A A A A A A A A A K 0 5 N L s n M z 1 M I h t C G 1 g B Q S w E C L Q A U A A I A C A D g q T F R l r E r c q I A A A D 1 A A A A E g A A A A A A A A A A A A A A A A A A A A A A Q 2 9 u Z m l n L 1 B h Y 2 t h Z 2 U u e G 1 s U E s B A i 0 A F A A C A A g A 4 K k x U Q / K 6 a u k A A A A 6 Q A A A B M A A A A A A A A A A A A A A A A A 7 g A A A F t D b 2 5 0 Z W 5 0 X 1 R 5 c G V z X S 5 4 b W x Q S w E C L Q A U A A I A C A D g q T F R 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5 F A Q + q Y B d E m u m 0 X 1 q P 8 e H w A A A A A C A A A A A A A Q Z g A A A A E A A C A A A A C W D 2 g Z 9 e u w k R X A 0 C 6 + 5 X f 3 6 8 Q O E q G a x 8 M 1 + L H c D h B P 7 Q A A A A A O g A A A A A I A A C A A A A B n 8 P t 0 n b i S r r i S N o Y B D y 7 W I y j B 2 P V k k f m q c T p D e M Y G d l A A A A A s 1 K h 6 V s p o g Z / j m P i 8 k 2 8 + Y T Y o u F e 4 v n d 0 j V 9 x v c P j W w e e Y R 2 Y 1 P + l g U G G b L q s H A a p 5 G L L M 1 u 2 + T D p 5 t L k u p M l b 3 S q C J g y x P 9 y K z Y 6 v x 1 e 2 k A A A A B z K J S 7 l x B e o j S g D w Y a N b b 1 I m e h e p G i j p X 1 O V i + 1 j s x E D a D n M F V k Z F l 7 c Y J T H 9 l K W 3 J W E Y m j Z j D H h 3 b P 8 W Y j H x I < / D a t a M a s h u p > 
</file>

<file path=customXml/itemProps1.xml><?xml version="1.0" encoding="utf-8"?>
<ds:datastoreItem xmlns:ds="http://schemas.openxmlformats.org/officeDocument/2006/customXml" ds:itemID="{BB04AC96-8D4C-4634-93BC-3ECE7B9914E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MEJORA</vt:lpstr>
      <vt:lpstr>ESTADO GENERAL</vt:lpstr>
      <vt:lpstr>'PLAN DE MEJORA'!Área_de_impresión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TALENTO HUMANO</cp:lastModifiedBy>
  <cp:lastPrinted>2023-10-17T13:25:45Z</cp:lastPrinted>
  <dcterms:created xsi:type="dcterms:W3CDTF">2015-06-05T18:19:34Z</dcterms:created>
  <dcterms:modified xsi:type="dcterms:W3CDTF">2025-01-15T14:47:39Z</dcterms:modified>
</cp:coreProperties>
</file>