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laneacion\Desktop\PLANES 612 SESQUILE OK\"/>
    </mc:Choice>
  </mc:AlternateContent>
  <xr:revisionPtr revIDLastSave="0" documentId="13_ncr:1_{9AEE416E-1E83-4453-9DF0-861913A6F2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 DE MEJORA" sheetId="1" r:id="rId1"/>
    <sheet name="ESTADO GENERAL" sheetId="2" r:id="rId2"/>
  </sheets>
  <definedNames>
    <definedName name="_xlnm.Print_Area" localSheetId="0">'PLAN DE MEJORA'!$A$1:$AF$39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  <c r="F14" i="2"/>
  <c r="F13" i="2"/>
  <c r="F12" i="2"/>
  <c r="F11" i="2"/>
  <c r="F10" i="2"/>
  <c r="F9" i="2"/>
  <c r="F8" i="2"/>
  <c r="F7" i="2"/>
  <c r="F6" i="2"/>
  <c r="F5" i="2"/>
  <c r="F4" i="2"/>
  <c r="E6" i="2"/>
  <c r="E15" i="2"/>
  <c r="E14" i="2"/>
  <c r="E13" i="2"/>
  <c r="E12" i="2"/>
  <c r="E11" i="2"/>
  <c r="E10" i="2"/>
  <c r="E9" i="2"/>
  <c r="E8" i="2"/>
  <c r="E7" i="2"/>
  <c r="E5" i="2"/>
  <c r="E4" i="2"/>
  <c r="D15" i="2"/>
  <c r="D14" i="2"/>
  <c r="D13" i="2"/>
  <c r="D12" i="2"/>
  <c r="D11" i="2"/>
  <c r="D10" i="2"/>
  <c r="D9" i="2"/>
  <c r="D8" i="2"/>
  <c r="D7" i="2"/>
  <c r="D6" i="2"/>
  <c r="D5" i="2"/>
  <c r="D4" i="2"/>
  <c r="C15" i="2"/>
  <c r="B15" i="2"/>
  <c r="C14" i="2"/>
  <c r="B14" i="2"/>
  <c r="C13" i="2"/>
  <c r="B13" i="2"/>
  <c r="C12" i="2"/>
  <c r="B12" i="2"/>
  <c r="C10" i="2"/>
  <c r="B10" i="2"/>
  <c r="C11" i="2"/>
  <c r="C9" i="2"/>
  <c r="B9" i="2"/>
  <c r="C7" i="2"/>
  <c r="C8" i="2"/>
  <c r="B8" i="2"/>
  <c r="B7" i="2"/>
  <c r="C6" i="2"/>
  <c r="B6" i="2"/>
  <c r="C5" i="2"/>
  <c r="B5" i="2"/>
  <c r="C4" i="2"/>
  <c r="B4" i="2"/>
  <c r="B11" i="2"/>
  <c r="J7" i="2" l="1"/>
  <c r="J10" i="2"/>
  <c r="I4" i="2"/>
  <c r="J4" i="2"/>
  <c r="I10" i="2"/>
  <c r="I13" i="2"/>
  <c r="I7" i="2"/>
  <c r="J13" i="2"/>
  <c r="C16" i="2"/>
  <c r="B16" i="2"/>
  <c r="E16" i="2"/>
  <c r="D16" i="2"/>
  <c r="F16" i="2"/>
  <c r="E2" i="2"/>
  <c r="G9" i="2"/>
  <c r="G13" i="2"/>
  <c r="G14" i="2"/>
  <c r="G15" i="2"/>
  <c r="G5" i="2"/>
  <c r="G12" i="2"/>
  <c r="G11" i="2"/>
  <c r="K10" i="2"/>
  <c r="O10" i="2"/>
  <c r="G8" i="2"/>
  <c r="K7" i="2"/>
  <c r="O4" i="2"/>
  <c r="R4" i="2"/>
  <c r="G6" i="2"/>
  <c r="K4" i="2"/>
  <c r="G10" i="2"/>
  <c r="G7" i="2"/>
  <c r="G4" i="2"/>
  <c r="K13" i="2"/>
  <c r="E17" i="2" l="1"/>
  <c r="M4" i="2"/>
  <c r="N4" i="2"/>
  <c r="N10" i="2"/>
  <c r="M10" i="2"/>
  <c r="D17" i="2"/>
  <c r="C17" i="2"/>
  <c r="F17" i="2"/>
  <c r="Q4" i="2" l="1"/>
  <c r="P4" i="2"/>
</calcChain>
</file>

<file path=xl/sharedStrings.xml><?xml version="1.0" encoding="utf-8"?>
<sst xmlns="http://schemas.openxmlformats.org/spreadsheetml/2006/main" count="868" uniqueCount="99">
  <si>
    <t>FECHA DE REGISTRO</t>
  </si>
  <si>
    <t>TRIMESTRE I</t>
  </si>
  <si>
    <t>TRIMESTRE II</t>
  </si>
  <si>
    <t>TRIMESTRE III</t>
  </si>
  <si>
    <t>TRIMESTRE IV</t>
  </si>
  <si>
    <t>JUN</t>
  </si>
  <si>
    <t>AGO</t>
  </si>
  <si>
    <t>SEP</t>
  </si>
  <si>
    <t>OCT</t>
  </si>
  <si>
    <t>DIC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</si>
  <si>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</si>
  <si>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</si>
  <si>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</si>
  <si>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</si>
  <si>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</si>
  <si>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</si>
  <si>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</si>
  <si>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</si>
  <si>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</si>
  <si>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</si>
  <si>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</si>
  <si>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</si>
  <si>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TERMINADA LA ACCION</t>
  </si>
  <si>
    <t>EVIDENCIA</t>
  </si>
  <si>
    <t>FECHA DE PROGRAMADA</t>
  </si>
  <si>
    <t>PROCESO</t>
  </si>
  <si>
    <t>SUBRPOCESO</t>
  </si>
  <si>
    <t>ESTADO GENERAL DEL PLAN</t>
  </si>
  <si>
    <t xml:space="preserve">FEBRERO </t>
  </si>
  <si>
    <t>MES</t>
  </si>
  <si>
    <t>ACCIONES MES PROGRAMADAS</t>
  </si>
  <si>
    <t>ACCIONES REPROGRAMADAS</t>
  </si>
  <si>
    <t>ACCIONES EN EJECUCIÓN</t>
  </si>
  <si>
    <t>PORCENTAJE DE CUMPLIMIENTO MES</t>
  </si>
  <si>
    <t>TRIMESTRE</t>
  </si>
  <si>
    <t>OBSERVACIONES</t>
  </si>
  <si>
    <t>PORCENTAJE CUMPLIMIENTO TRIMESTRE</t>
  </si>
  <si>
    <t>FECHA DE INICIO</t>
  </si>
  <si>
    <t>FECHA DE FIN</t>
  </si>
  <si>
    <t xml:space="preserve">ACCIONES PROGRAMADAS EN EL AÑO </t>
  </si>
  <si>
    <t>ACCIONES MES TERMINADAS</t>
  </si>
  <si>
    <t>ACCIONES NO TERMINADAS</t>
  </si>
  <si>
    <t>SEMESTRE</t>
  </si>
  <si>
    <t>SEMESTRE I</t>
  </si>
  <si>
    <t>SEMESTRE II</t>
  </si>
  <si>
    <t>PORCENTAJE CUMPLIMIENTO SEMESTRE</t>
  </si>
  <si>
    <t>CUMPLIMIENTO DEL AÑO</t>
  </si>
  <si>
    <t>TOTAL ACCIONES</t>
  </si>
  <si>
    <t>PORCENTAJES RESPECTO A PROGRAMADAS</t>
  </si>
  <si>
    <t>ACCIONES PROGRAMADAS EN EL TRIMESTRE</t>
  </si>
  <si>
    <t>ACCIONES PROGRAMADAS EN EL SEMESTRE</t>
  </si>
  <si>
    <t>ACCIONES TERMINADAS EN EL SEMESTRE</t>
  </si>
  <si>
    <t>ACCIONES TERMINADAS EN EL TRIMESTRE</t>
  </si>
  <si>
    <t>← VOLVER AL PLAN</t>
  </si>
  <si>
    <r>
      <rPr>
        <sz val="12"/>
        <rFont val="Calibri"/>
        <family val="2"/>
        <scheme val="minor"/>
      </rPr>
      <t>SE DEBEN REGISTRAR LA PROGRAMACION Y EL SEGUIMIENTO A LAS ACCIONES, CON LAS SIGLAS, SEGÚN APARECE EN LA TABLA, ESTO CON EL FIN DE LLEVAR A CARVO EL ANALISIS EN LA HOJA DE</t>
    </r>
    <r>
      <rPr>
        <u/>
        <sz val="12"/>
        <color theme="10"/>
        <rFont val="Calibri"/>
        <family val="2"/>
        <scheme val="minor"/>
      </rPr>
      <t xml:space="preserve"> </t>
    </r>
    <r>
      <rPr>
        <b/>
        <u/>
        <sz val="12"/>
        <color rgb="FF003B58"/>
        <rFont val="Calibri"/>
        <family val="2"/>
        <scheme val="minor"/>
      </rPr>
      <t>ESTADO GENERAL</t>
    </r>
  </si>
  <si>
    <t xml:space="preserve">NOMBRE DEL PROYECTO </t>
  </si>
  <si>
    <t>ALCANCE DEL PROYECTO</t>
  </si>
  <si>
    <t>ACTIVIDAD DEL PROYECTO</t>
  </si>
  <si>
    <t xml:space="preserve">FASE EN EL CICLO DE CALIDAD
(P-H-V-A) </t>
  </si>
  <si>
    <t xml:space="preserve">OBJETIVO DEL PROYECTO </t>
  </si>
  <si>
    <t>RESPONSABLE</t>
  </si>
  <si>
    <t xml:space="preserve"> RECURSOS </t>
  </si>
  <si>
    <t>Servir es nuestro compromiso, Humanización nuestro principio y su Salud nuestro objetivo</t>
  </si>
  <si>
    <t>UBICACIÓN DE LA EVIDENCIA</t>
  </si>
  <si>
    <t>EMPRESA SOCIAL DEL ESTADO HOSPITAL SAN ANTONIO DE SESQUILE
PUESTO DE SALUD GACHANCIPÁ
FORMATO PLAN DE ACCIÓN
Proceso: Direccionamiento Estratégico
Subproceso: Calidad
Versión: V01-2023
Código:D-F-022
Fecha de Actualización: 05-10-2023</t>
  </si>
  <si>
    <t>Selección  Documentacion Historias Clinicas puesto de salud de gachancipa</t>
  </si>
  <si>
    <t>Clasificacion   Documentacion Historias Clinicas puesto de salud de gachancipa</t>
  </si>
  <si>
    <t>Organizacion Documentacion Historias Clinicas puesto de salud de gachancipa</t>
  </si>
  <si>
    <t>Ubicación y reubicacion de la documentacion Historias Clinicas puesto de salud de gachancipa</t>
  </si>
  <si>
    <t>Registro e inventario de la documentacion Historias Clinicas puesto de salud de gachancipa</t>
  </si>
  <si>
    <t>Recepcion de transferencias primarias  de la documentacion Historias Clinicas puesto de salud de gachancipa</t>
  </si>
  <si>
    <t>Selección  Documentacion Historias Clinicas sede Sesquile</t>
  </si>
  <si>
    <t>Clasificacion   Documentacion Historias Clinicas sede sesquile</t>
  </si>
  <si>
    <t xml:space="preserve">Organizacion Documentacion Historias Clinicas sede sesquile </t>
  </si>
  <si>
    <t xml:space="preserve">Ubicación y reubicacion de la documentacion Historias Clinicas sede sesquile </t>
  </si>
  <si>
    <t>Actualizacion registro o e inventario de la documentacion Historias Clinicas sede sessquile</t>
  </si>
  <si>
    <t>Recepcion de transferencias primarias  de la documentacion Historias Clinicas sede sesquile</t>
  </si>
  <si>
    <t>Selección documentacion Archivo central documentacion administrativa</t>
  </si>
  <si>
    <t>clasificacion y/o depuracion documentacion Archivo central documentacion administrativa</t>
  </si>
  <si>
    <t>organización  la  documentacion Archivo central documentacion administrativa</t>
  </si>
  <si>
    <t>Actualizacion y registro formato unico de inventario documental de  la  documentacion Archivo central documentacion administrativa</t>
  </si>
  <si>
    <t>Ubicación y reubicacion de la documentacion archivo central documentacion administativa</t>
  </si>
  <si>
    <t>Recepcion de transferencias primarias  de la documentacion administrativa</t>
  </si>
  <si>
    <t xml:space="preserve">Elaboracion y presentacion Informes a entes departamentales </t>
  </si>
  <si>
    <t xml:space="preserve">Participacion en comites Internos de la enidad </t>
  </si>
  <si>
    <t>Reubicacion de archivos de gestion y central</t>
  </si>
  <si>
    <t xml:space="preserve">Actualizacion e inicio convalidacion TRD </t>
  </si>
  <si>
    <t>Actualizacion Documentos Maestros archivisticos</t>
  </si>
  <si>
    <t>Lider GestionDocumental</t>
  </si>
  <si>
    <t>GESTION ADMINISTRATIVA</t>
  </si>
  <si>
    <t>GESTION DOCUMENTAL-ARCHIVO</t>
  </si>
  <si>
    <t>GESTION DOCUMENTAL -PINAR</t>
  </si>
  <si>
    <t>Definir el conjunto de instrucciones para el desarrollo de los diferentes procesos de la Gestión Documental, al interior de la E.S.E. Hospital San Antonio de Sesquile  y Puesto de Salud de Gachancipa, como son la producción, recepción, distribución, trámites, organización, consulta, conservación y disposición final de los documentos en cada uno de los pasos del ciclo de vida de los documentos producidos en las diferentes Areas.</t>
  </si>
  <si>
    <t>FISICOS, TECNOLOGICOS -TALENTO HUMANO</t>
  </si>
  <si>
    <t>P</t>
  </si>
  <si>
    <t>El presente PINAR tiene como alcance la implementación y seguimiento de las actividades planteadas en el Programa de Gestión Documental PGD del HOSPITAL SAN ANTONIO DE SESQUILE Y PUESTO DE SALUD DE GACHANCIPA,  vigencia 2024, dirigido a todas las áreas de la Entidad</t>
  </si>
  <si>
    <t>H</t>
  </si>
  <si>
    <t>Actualizacion Cronograma de Transferencias</t>
  </si>
  <si>
    <t>Actualizacion Capacitacion de Induccion y reinduccion archivistica a los funcionarios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</si>
</sst>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rgb="FF003B58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u/>
      <sz val="11"/>
      <color theme="9" tint="-0.249977111117893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rgb="FF4D7A32"/>
      <name val="Lucida Calligraphy"/>
      <family val="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B58"/>
      </left>
      <right/>
      <top/>
      <bottom/>
      <diagonal/>
    </border>
    <border>
      <left style="thin">
        <color rgb="FF003B5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hidden="1"/>
    </xf>
    <xf numFmtId="0" fontId="3" fillId="0" borderId="27" xfId="0" applyFont="1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7" fillId="0" borderId="0" xfId="2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9" fontId="6" fillId="0" borderId="25" xfId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9" fontId="6" fillId="0" borderId="14" xfId="1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9" fontId="6" fillId="0" borderId="18" xfId="1" applyFont="1" applyBorder="1" applyAlignment="1" applyProtection="1">
      <alignment horizontal="center" vertical="center"/>
      <protection hidden="1"/>
    </xf>
    <xf numFmtId="9" fontId="6" fillId="0" borderId="15" xfId="1" applyFont="1" applyBorder="1" applyAlignment="1" applyProtection="1">
      <alignment horizontal="center" vertical="center"/>
      <protection hidden="1"/>
    </xf>
    <xf numFmtId="9" fontId="6" fillId="0" borderId="16" xfId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0" fontId="6" fillId="2" borderId="14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" fillId="4" borderId="40" xfId="0" applyFont="1" applyFill="1" applyBorder="1" applyAlignment="1" applyProtection="1">
      <alignment horizontal="center" vertical="center" wrapText="1"/>
      <protection hidden="1"/>
    </xf>
    <xf numFmtId="0" fontId="1" fillId="4" borderId="41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14" fontId="0" fillId="0" borderId="40" xfId="0" applyNumberForma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14" fontId="0" fillId="0" borderId="41" xfId="0" applyNumberFormat="1" applyBorder="1" applyAlignment="1" applyProtection="1">
      <alignment horizontal="center" vertical="center" wrapText="1"/>
      <protection locked="0"/>
    </xf>
    <xf numFmtId="0" fontId="1" fillId="3" borderId="37" xfId="0" applyFont="1" applyFill="1" applyBorder="1" applyAlignment="1" applyProtection="1">
      <alignment horizontal="right" vertical="center"/>
      <protection hidden="1"/>
    </xf>
    <xf numFmtId="0" fontId="1" fillId="3" borderId="40" xfId="0" applyFont="1" applyFill="1" applyBorder="1" applyAlignment="1" applyProtection="1">
      <alignment horizontal="right" vertical="center"/>
      <protection hidden="1"/>
    </xf>
    <xf numFmtId="0" fontId="1" fillId="3" borderId="42" xfId="0" applyFont="1" applyFill="1" applyBorder="1" applyAlignment="1" applyProtection="1">
      <alignment horizontal="right" vertical="center"/>
      <protection hidden="1"/>
    </xf>
    <xf numFmtId="0" fontId="1" fillId="3" borderId="38" xfId="0" applyFont="1" applyFill="1" applyBorder="1" applyAlignment="1" applyProtection="1">
      <alignment horizontal="right" vertical="center"/>
      <protection hidden="1"/>
    </xf>
    <xf numFmtId="0" fontId="1" fillId="3" borderId="1" xfId="0" applyFont="1" applyFill="1" applyBorder="1" applyAlignment="1" applyProtection="1">
      <alignment horizontal="right" vertical="center"/>
      <protection hidden="1"/>
    </xf>
    <xf numFmtId="0" fontId="6" fillId="4" borderId="20" xfId="0" applyFont="1" applyFill="1" applyBorder="1" applyAlignment="1" applyProtection="1">
      <alignment horizontal="center" vertical="center"/>
      <protection hidden="1"/>
    </xf>
    <xf numFmtId="0" fontId="6" fillId="4" borderId="21" xfId="0" applyFont="1" applyFill="1" applyBorder="1" applyAlignment="1" applyProtection="1">
      <alignment horizontal="center" vertical="center"/>
      <protection hidden="1"/>
    </xf>
    <xf numFmtId="0" fontId="6" fillId="4" borderId="22" xfId="0" applyFont="1" applyFill="1" applyBorder="1" applyAlignment="1" applyProtection="1">
      <alignment horizontal="center" vertical="center"/>
      <protection hidden="1"/>
    </xf>
    <xf numFmtId="0" fontId="1" fillId="5" borderId="26" xfId="0" applyFont="1" applyFill="1" applyBorder="1" applyAlignment="1" applyProtection="1">
      <alignment horizontal="center" vertical="center"/>
      <protection hidden="1"/>
    </xf>
    <xf numFmtId="0" fontId="0" fillId="0" borderId="47" xfId="0" applyBorder="1" applyAlignment="1" applyProtection="1">
      <alignment vertical="center" wrapText="1"/>
      <protection locked="0"/>
    </xf>
    <xf numFmtId="14" fontId="0" fillId="0" borderId="46" xfId="0" applyNumberFormat="1" applyBorder="1" applyAlignment="1" applyProtection="1">
      <alignment horizontal="center" vertical="center"/>
      <protection locked="0"/>
    </xf>
    <xf numFmtId="0" fontId="8" fillId="0" borderId="0" xfId="2" applyFont="1" applyBorder="1" applyAlignment="1" applyProtection="1">
      <alignment horizontal="center" vertical="center" wrapText="1"/>
      <protection locked="0"/>
    </xf>
    <xf numFmtId="17" fontId="1" fillId="2" borderId="37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38" xfId="0" applyFont="1" applyFill="1" applyBorder="1" applyAlignment="1" applyProtection="1">
      <alignment horizontal="center" vertical="center" wrapText="1"/>
      <protection hidden="1"/>
    </xf>
    <xf numFmtId="0" fontId="1" fillId="2" borderId="39" xfId="0" applyFont="1" applyFill="1" applyBorder="1" applyAlignment="1" applyProtection="1">
      <alignment horizontal="center" vertical="center" wrapText="1"/>
      <protection hidden="1"/>
    </xf>
    <xf numFmtId="0" fontId="1" fillId="3" borderId="32" xfId="0" applyFont="1" applyFill="1" applyBorder="1" applyAlignment="1" applyProtection="1">
      <alignment horizontal="center" vertical="center" wrapText="1"/>
      <protection hidden="1"/>
    </xf>
    <xf numFmtId="0" fontId="1" fillId="3" borderId="19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" fillId="3" borderId="44" xfId="0" applyFont="1" applyFill="1" applyBorder="1" applyAlignment="1" applyProtection="1">
      <alignment horizontal="center" vertical="center"/>
      <protection hidden="1"/>
    </xf>
    <xf numFmtId="0" fontId="1" fillId="3" borderId="26" xfId="0" applyFont="1" applyFill="1" applyBorder="1" applyAlignment="1" applyProtection="1">
      <alignment horizontal="center" vertical="center"/>
      <protection hidden="1"/>
    </xf>
    <xf numFmtId="0" fontId="1" fillId="3" borderId="45" xfId="0" applyFont="1" applyFill="1" applyBorder="1" applyAlignment="1" applyProtection="1">
      <alignment horizontal="center" vertical="center" wrapText="1"/>
      <protection hidden="1"/>
    </xf>
    <xf numFmtId="0" fontId="1" fillId="3" borderId="27" xfId="0" applyFont="1" applyFill="1" applyBorder="1" applyAlignment="1" applyProtection="1">
      <alignment horizontal="center" vertical="center" wrapText="1"/>
      <protection hidden="1"/>
    </xf>
    <xf numFmtId="0" fontId="1" fillId="3" borderId="38" xfId="0" applyFont="1" applyFill="1" applyBorder="1" applyAlignment="1" applyProtection="1">
      <alignment horizontal="center" vertical="center" wrapText="1"/>
      <protection hidden="1"/>
    </xf>
    <xf numFmtId="0" fontId="1" fillId="3" borderId="29" xfId="0" applyFont="1" applyFill="1" applyBorder="1" applyAlignment="1" applyProtection="1">
      <alignment horizontal="center" vertical="center" wrapText="1"/>
      <protection hidden="1"/>
    </xf>
    <xf numFmtId="0" fontId="1" fillId="3" borderId="39" xfId="0" applyFont="1" applyFill="1" applyBorder="1" applyAlignment="1" applyProtection="1">
      <alignment horizontal="center" vertical="center" wrapText="1"/>
      <protection hidden="1"/>
    </xf>
    <xf numFmtId="0" fontId="1" fillId="3" borderId="43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0" borderId="51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0" fillId="0" borderId="51" xfId="0" applyBorder="1" applyAlignment="1" applyProtection="1">
      <alignment horizontal="left" vertical="center" wrapText="1"/>
      <protection hidden="1"/>
    </xf>
    <xf numFmtId="0" fontId="0" fillId="0" borderId="30" xfId="0" applyBorder="1" applyAlignment="1" applyProtection="1">
      <alignment horizontal="left" vertical="center" wrapText="1"/>
      <protection hidden="1"/>
    </xf>
    <xf numFmtId="0" fontId="0" fillId="0" borderId="52" xfId="0" applyBorder="1" applyAlignment="1" applyProtection="1">
      <alignment horizontal="left" vertical="center" wrapText="1"/>
      <protection hidden="1"/>
    </xf>
    <xf numFmtId="0" fontId="0" fillId="0" borderId="53" xfId="0" applyBorder="1" applyAlignment="1" applyProtection="1">
      <alignment horizontal="left" vertical="center" wrapText="1"/>
      <protection hidden="1"/>
    </xf>
    <xf numFmtId="0" fontId="1" fillId="2" borderId="45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48" xfId="0" applyFont="1" applyFill="1" applyBorder="1" applyAlignment="1" applyProtection="1">
      <alignment horizontal="center" vertical="center" wrapText="1"/>
      <protection hidden="1"/>
    </xf>
    <xf numFmtId="0" fontId="1" fillId="2" borderId="47" xfId="0" applyFont="1" applyFill="1" applyBorder="1" applyAlignment="1" applyProtection="1">
      <alignment horizontal="center" vertical="center" wrapText="1"/>
      <protection hidden="1"/>
    </xf>
    <xf numFmtId="0" fontId="1" fillId="2" borderId="44" xfId="0" applyFont="1" applyFill="1" applyBorder="1" applyAlignment="1" applyProtection="1">
      <alignment horizontal="center" vertical="center" wrapText="1"/>
      <protection hidden="1"/>
    </xf>
    <xf numFmtId="0" fontId="1" fillId="2" borderId="46" xfId="0" applyFont="1" applyFill="1" applyBorder="1" applyAlignment="1" applyProtection="1">
      <alignment horizontal="center" vertical="center" wrapText="1"/>
      <protection hidden="1"/>
    </xf>
    <xf numFmtId="9" fontId="6" fillId="0" borderId="23" xfId="1" applyFont="1" applyBorder="1" applyAlignment="1" applyProtection="1">
      <alignment horizontal="center" vertical="center"/>
      <protection hidden="1"/>
    </xf>
    <xf numFmtId="9" fontId="6" fillId="0" borderId="24" xfId="1" applyFont="1" applyBorder="1" applyAlignment="1" applyProtection="1">
      <alignment horizontal="center" vertical="center"/>
      <protection hidden="1"/>
    </xf>
    <xf numFmtId="9" fontId="6" fillId="0" borderId="25" xfId="1" applyFont="1" applyBorder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center" vertical="center" wrapText="1"/>
      <protection hidden="1"/>
    </xf>
    <xf numFmtId="0" fontId="6" fillId="4" borderId="19" xfId="0" applyFont="1" applyFill="1" applyBorder="1" applyAlignment="1" applyProtection="1">
      <alignment horizontal="center" vertical="center" wrapText="1"/>
      <protection hidden="1"/>
    </xf>
    <xf numFmtId="0" fontId="6" fillId="5" borderId="24" xfId="0" applyFont="1" applyFill="1" applyBorder="1" applyAlignment="1" applyProtection="1">
      <alignment horizontal="center" vertical="center"/>
      <protection hidden="1"/>
    </xf>
    <xf numFmtId="0" fontId="6" fillId="5" borderId="25" xfId="0" applyFont="1" applyFill="1" applyBorder="1" applyAlignment="1" applyProtection="1">
      <alignment horizontal="center" vertical="center"/>
      <protection hidden="1"/>
    </xf>
    <xf numFmtId="0" fontId="6" fillId="5" borderId="23" xfId="0" applyFont="1" applyFill="1" applyBorder="1" applyAlignment="1" applyProtection="1">
      <alignment horizontal="center" vertical="center"/>
      <protection hidden="1"/>
    </xf>
    <xf numFmtId="0" fontId="11" fillId="2" borderId="35" xfId="2" applyFont="1" applyFill="1" applyBorder="1" applyAlignment="1" applyProtection="1">
      <alignment horizontal="center" vertical="center" wrapText="1"/>
      <protection hidden="1"/>
    </xf>
    <xf numFmtId="0" fontId="12" fillId="2" borderId="36" xfId="2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/>
      <protection hidden="1"/>
    </xf>
    <xf numFmtId="0" fontId="6" fillId="3" borderId="32" xfId="0" applyFont="1" applyFill="1" applyBorder="1" applyAlignment="1" applyProtection="1">
      <alignment horizontal="center" vertical="center"/>
      <protection hidden="1"/>
    </xf>
    <xf numFmtId="0" fontId="6" fillId="3" borderId="19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6" fillId="2" borderId="32" xfId="0" applyFont="1" applyFill="1" applyBorder="1" applyAlignment="1" applyProtection="1">
      <alignment horizontal="center" vertical="center"/>
      <protection hidden="1"/>
    </xf>
    <xf numFmtId="0" fontId="6" fillId="2" borderId="19" xfId="0" applyFont="1" applyFill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left" vertical="center"/>
      <protection hidden="1"/>
    </xf>
    <xf numFmtId="0" fontId="6" fillId="0" borderId="32" xfId="0" applyFont="1" applyBorder="1" applyAlignment="1" applyProtection="1">
      <alignment horizontal="left" vertical="center"/>
      <protection hidden="1"/>
    </xf>
    <xf numFmtId="0" fontId="6" fillId="0" borderId="19" xfId="0" applyFont="1" applyBorder="1" applyAlignment="1" applyProtection="1">
      <alignment horizontal="left" vertical="center"/>
      <protection hidden="1"/>
    </xf>
    <xf numFmtId="9" fontId="2" fillId="0" borderId="24" xfId="1" applyFont="1" applyBorder="1" applyAlignment="1" applyProtection="1">
      <alignment horizontal="center" vertical="center"/>
      <protection hidden="1"/>
    </xf>
    <xf numFmtId="9" fontId="2" fillId="0" borderId="25" xfId="1" applyFont="1" applyBorder="1" applyAlignment="1" applyProtection="1">
      <alignment horizontal="center" vertical="center"/>
      <protection hidden="1"/>
    </xf>
  </cellXfs>
  <cellStyles count="3">
    <cellStyle name="Hipervínculo" xfId="2" builtinId="8"/>
    <cellStyle name="Normal" xfId="0" builtinId="0"/>
    <cellStyle name="Porcentaje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</dxfs>
  <tableStyles count="0" defaultTableStyle="TableStyleMedium2" defaultPivotStyle="PivotStyleLight16"/>
  <colors>
    <mruColors>
      <color rgb="FF4D7A32"/>
      <color rgb="FF003B58"/>
      <color rgb="FFCC66FF"/>
      <color rgb="FF660066"/>
      <color rgb="FFCC0099"/>
      <color rgb="FF00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200025</xdr:colOff>
      <xdr:row>0</xdr:row>
      <xdr:rowOff>254804</xdr:rowOff>
    </xdr:from>
    <xdr:to>
      <xdr:col>45</xdr:col>
      <xdr:colOff>76201</xdr:colOff>
      <xdr:row>3</xdr:row>
      <xdr:rowOff>189062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2F2FAC3-4F82-481D-86CA-A44BC2656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12625" y="254804"/>
          <a:ext cx="3876676" cy="150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</xdr:colOff>
      <xdr:row>0</xdr:row>
      <xdr:rowOff>22860</xdr:rowOff>
    </xdr:from>
    <xdr:to>
      <xdr:col>0</xdr:col>
      <xdr:colOff>1744980</xdr:colOff>
      <xdr:row>2</xdr:row>
      <xdr:rowOff>457200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780300-EB51-4EE7-B089-89C648D8F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2860"/>
          <a:ext cx="173736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F86"/>
  <sheetViews>
    <sheetView showGridLines="0" tabSelected="1" zoomScale="60" zoomScaleNormal="60" zoomScaleSheetLayoutView="100" workbookViewId="0">
      <selection activeCell="H17" sqref="H17"/>
    </sheetView>
  </sheetViews>
  <sheetFormatPr baseColWidth="10" defaultColWidth="9.140625" defaultRowHeight="15" x14ac:dyDescent="0.25"/>
  <cols>
    <col min="1" max="1" width="28.42578125" style="1" customWidth="1"/>
    <col min="2" max="2" width="52.28515625" style="1" customWidth="1"/>
    <col min="3" max="3" width="28" style="2" customWidth="1"/>
    <col min="4" max="4" width="35.7109375" style="1" customWidth="1"/>
    <col min="5" max="5" width="23" style="1" customWidth="1"/>
    <col min="6" max="35" width="4" style="2" customWidth="1"/>
    <col min="36" max="53" width="4" style="1" customWidth="1"/>
    <col min="54" max="54" width="22.140625" style="1" customWidth="1"/>
    <col min="55" max="55" width="22.85546875" style="1" customWidth="1"/>
    <col min="56" max="56" width="16.42578125" style="1" customWidth="1"/>
    <col min="57" max="57" width="26" style="1" customWidth="1"/>
    <col min="58" max="58" width="33.42578125" style="1" customWidth="1"/>
    <col min="59" max="16384" width="9.140625" style="1"/>
  </cols>
  <sheetData>
    <row r="1" spans="1:58" ht="40.9" customHeight="1" x14ac:dyDescent="0.25">
      <c r="A1" s="74"/>
      <c r="B1" s="75" t="s">
        <v>64</v>
      </c>
      <c r="C1" s="75"/>
      <c r="D1" s="75"/>
      <c r="E1" s="75"/>
      <c r="F1" s="16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8"/>
      <c r="BB1" s="15"/>
      <c r="BC1" s="18"/>
    </row>
    <row r="2" spans="1:58" ht="40.9" customHeight="1" x14ac:dyDescent="0.25">
      <c r="A2" s="74"/>
      <c r="B2" s="75"/>
      <c r="C2" s="75"/>
      <c r="D2" s="75"/>
      <c r="E2" s="75"/>
      <c r="F2" s="17"/>
      <c r="G2" s="68" t="s">
        <v>54</v>
      </c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1"/>
      <c r="AF2" s="1"/>
      <c r="AG2" s="1"/>
      <c r="AH2" s="1"/>
      <c r="AI2" s="1"/>
      <c r="BA2" s="19"/>
      <c r="BC2" s="19"/>
    </row>
    <row r="3" spans="1:58" ht="40.9" customHeight="1" x14ac:dyDescent="0.25">
      <c r="A3" s="74"/>
      <c r="B3" s="75"/>
      <c r="C3" s="75"/>
      <c r="D3" s="75"/>
      <c r="E3" s="75"/>
      <c r="F3" s="17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1"/>
      <c r="AF3" s="1"/>
      <c r="AG3" s="1"/>
      <c r="AH3" s="1"/>
      <c r="AI3" s="1"/>
      <c r="BA3" s="19"/>
      <c r="BC3" s="19"/>
    </row>
    <row r="4" spans="1:58" ht="16.149999999999999" customHeight="1" x14ac:dyDescent="0.25">
      <c r="A4" s="76" t="s">
        <v>62</v>
      </c>
      <c r="B4" s="76"/>
      <c r="C4" s="76"/>
      <c r="D4" s="76"/>
      <c r="E4" s="76"/>
      <c r="F4" s="17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1"/>
      <c r="AF4" s="1"/>
      <c r="AG4" s="1"/>
      <c r="AH4" s="1"/>
      <c r="AI4" s="1"/>
      <c r="BA4" s="19"/>
      <c r="BC4" s="19"/>
    </row>
    <row r="5" spans="1:58" ht="4.5" customHeight="1" thickBot="1" x14ac:dyDescent="0.3">
      <c r="A5" s="12"/>
      <c r="F5" s="17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1"/>
      <c r="AF5" s="1"/>
      <c r="AG5" s="1"/>
      <c r="AH5" s="1"/>
      <c r="AI5" s="1"/>
      <c r="BA5" s="19"/>
      <c r="BC5" s="19"/>
    </row>
    <row r="6" spans="1:58" ht="15" customHeight="1" x14ac:dyDescent="0.25">
      <c r="A6" s="57" t="s">
        <v>25</v>
      </c>
      <c r="B6" s="85" t="s">
        <v>89</v>
      </c>
      <c r="C6" s="86"/>
      <c r="D6" s="60" t="s">
        <v>26</v>
      </c>
      <c r="E6" s="55" t="s">
        <v>90</v>
      </c>
      <c r="F6" s="17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1"/>
      <c r="AF6" s="1"/>
      <c r="AG6" s="1"/>
      <c r="AH6" s="1"/>
      <c r="AI6" s="1"/>
      <c r="BA6" s="19"/>
      <c r="BC6" s="19"/>
    </row>
    <row r="7" spans="1:58" ht="15" customHeight="1" x14ac:dyDescent="0.25">
      <c r="A7" s="58" t="s">
        <v>37</v>
      </c>
      <c r="B7" s="87" t="s">
        <v>10</v>
      </c>
      <c r="C7" s="88"/>
      <c r="D7" s="61" t="s">
        <v>38</v>
      </c>
      <c r="E7" s="56" t="s">
        <v>21</v>
      </c>
      <c r="F7" s="17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1"/>
      <c r="AF7" s="1"/>
      <c r="AG7" s="1"/>
      <c r="AH7" s="1"/>
      <c r="AI7" s="1"/>
      <c r="BA7" s="19"/>
      <c r="BC7" s="19"/>
    </row>
    <row r="8" spans="1:58" ht="15" customHeight="1" x14ac:dyDescent="0.25">
      <c r="A8" s="58" t="s">
        <v>55</v>
      </c>
      <c r="B8" s="89" t="s">
        <v>91</v>
      </c>
      <c r="C8" s="90"/>
      <c r="D8" s="90"/>
      <c r="E8" s="91"/>
      <c r="F8" s="17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1"/>
      <c r="AF8" s="1"/>
      <c r="AG8" s="1"/>
      <c r="AH8" s="1"/>
      <c r="AI8" s="1"/>
      <c r="BA8" s="19"/>
      <c r="BC8" s="19"/>
    </row>
    <row r="9" spans="1:58" ht="69.75" customHeight="1" x14ac:dyDescent="0.25">
      <c r="A9" s="58" t="s">
        <v>59</v>
      </c>
      <c r="B9" s="92" t="s">
        <v>92</v>
      </c>
      <c r="C9" s="93"/>
      <c r="D9" s="93"/>
      <c r="E9" s="94"/>
      <c r="F9" s="17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1"/>
      <c r="AF9" s="1"/>
      <c r="AG9" s="1"/>
      <c r="AH9" s="1"/>
      <c r="AI9" s="1"/>
      <c r="BA9" s="19"/>
      <c r="BC9" s="19"/>
    </row>
    <row r="10" spans="1:58" ht="61.5" customHeight="1" thickBot="1" x14ac:dyDescent="0.3">
      <c r="A10" s="59" t="s">
        <v>56</v>
      </c>
      <c r="B10" s="95" t="s">
        <v>95</v>
      </c>
      <c r="C10" s="96"/>
      <c r="D10" s="96"/>
      <c r="E10" s="97"/>
      <c r="F10" s="1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BA10" s="19"/>
      <c r="BC10" s="19"/>
    </row>
    <row r="11" spans="1:58" ht="5.25" customHeight="1" thickBot="1" x14ac:dyDescent="0.3">
      <c r="A11" s="13"/>
      <c r="B11" s="14"/>
      <c r="C11" s="40"/>
      <c r="D11" s="14"/>
      <c r="E11" s="14"/>
      <c r="F11" s="1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BA11" s="19"/>
      <c r="BB11" s="14"/>
      <c r="BC11" s="20"/>
      <c r="BD11" s="14"/>
      <c r="BE11" s="14"/>
    </row>
    <row r="12" spans="1:58" ht="15" customHeight="1" thickBot="1" x14ac:dyDescent="0.3">
      <c r="C12" s="1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3"/>
    </row>
    <row r="13" spans="1:58" s="3" customFormat="1" ht="29.45" customHeight="1" x14ac:dyDescent="0.25">
      <c r="A13" s="77" t="s">
        <v>0</v>
      </c>
      <c r="B13" s="79" t="s">
        <v>57</v>
      </c>
      <c r="C13" s="79" t="s">
        <v>58</v>
      </c>
      <c r="D13" s="81" t="s">
        <v>60</v>
      </c>
      <c r="E13" s="83" t="s">
        <v>61</v>
      </c>
      <c r="F13" s="69" t="s">
        <v>10</v>
      </c>
      <c r="G13" s="70"/>
      <c r="H13" s="70"/>
      <c r="I13" s="71"/>
      <c r="J13" s="69" t="s">
        <v>11</v>
      </c>
      <c r="K13" s="70"/>
      <c r="L13" s="70"/>
      <c r="M13" s="71"/>
      <c r="N13" s="69" t="s">
        <v>12</v>
      </c>
      <c r="O13" s="70"/>
      <c r="P13" s="70"/>
      <c r="Q13" s="71"/>
      <c r="R13" s="69" t="s">
        <v>13</v>
      </c>
      <c r="S13" s="70"/>
      <c r="T13" s="70"/>
      <c r="U13" s="71"/>
      <c r="V13" s="69" t="s">
        <v>14</v>
      </c>
      <c r="W13" s="70"/>
      <c r="X13" s="70"/>
      <c r="Y13" s="71"/>
      <c r="Z13" s="69" t="s">
        <v>15</v>
      </c>
      <c r="AA13" s="70"/>
      <c r="AB13" s="70"/>
      <c r="AC13" s="71" t="s">
        <v>5</v>
      </c>
      <c r="AD13" s="69" t="s">
        <v>16</v>
      </c>
      <c r="AE13" s="70" t="s">
        <v>6</v>
      </c>
      <c r="AF13" s="70" t="s">
        <v>7</v>
      </c>
      <c r="AG13" s="71" t="s">
        <v>8</v>
      </c>
      <c r="AH13" s="69" t="s">
        <v>17</v>
      </c>
      <c r="AI13" s="70" t="s">
        <v>9</v>
      </c>
      <c r="AJ13" s="70"/>
      <c r="AK13" s="71"/>
      <c r="AL13" s="69" t="s">
        <v>18</v>
      </c>
      <c r="AM13" s="70"/>
      <c r="AN13" s="70"/>
      <c r="AO13" s="71"/>
      <c r="AP13" s="69" t="s">
        <v>19</v>
      </c>
      <c r="AQ13" s="70"/>
      <c r="AR13" s="70"/>
      <c r="AS13" s="71"/>
      <c r="AT13" s="69" t="s">
        <v>20</v>
      </c>
      <c r="AU13" s="70"/>
      <c r="AV13" s="70"/>
      <c r="AW13" s="71"/>
      <c r="AX13" s="69" t="s">
        <v>21</v>
      </c>
      <c r="AY13" s="70"/>
      <c r="AZ13" s="70"/>
      <c r="BA13" s="71"/>
      <c r="BB13" s="102" t="s">
        <v>24</v>
      </c>
      <c r="BC13" s="98" t="s">
        <v>22</v>
      </c>
      <c r="BD13" s="98" t="s">
        <v>23</v>
      </c>
      <c r="BE13" s="98" t="s">
        <v>63</v>
      </c>
      <c r="BF13" s="100" t="s">
        <v>35</v>
      </c>
    </row>
    <row r="14" spans="1:58" s="4" customFormat="1" ht="29.45" customHeight="1" thickBot="1" x14ac:dyDescent="0.3">
      <c r="A14" s="78"/>
      <c r="B14" s="80"/>
      <c r="C14" s="80"/>
      <c r="D14" s="82"/>
      <c r="E14" s="84"/>
      <c r="F14" s="42">
        <v>1</v>
      </c>
      <c r="G14" s="41">
        <v>2</v>
      </c>
      <c r="H14" s="41">
        <v>3</v>
      </c>
      <c r="I14" s="43">
        <v>4</v>
      </c>
      <c r="J14" s="42">
        <v>1</v>
      </c>
      <c r="K14" s="41">
        <v>2</v>
      </c>
      <c r="L14" s="41">
        <v>3</v>
      </c>
      <c r="M14" s="43">
        <v>4</v>
      </c>
      <c r="N14" s="42">
        <v>1</v>
      </c>
      <c r="O14" s="41">
        <v>2</v>
      </c>
      <c r="P14" s="41">
        <v>3</v>
      </c>
      <c r="Q14" s="43">
        <v>4</v>
      </c>
      <c r="R14" s="42">
        <v>1</v>
      </c>
      <c r="S14" s="41">
        <v>2</v>
      </c>
      <c r="T14" s="41">
        <v>3</v>
      </c>
      <c r="U14" s="43">
        <v>4</v>
      </c>
      <c r="V14" s="42">
        <v>1</v>
      </c>
      <c r="W14" s="41">
        <v>2</v>
      </c>
      <c r="X14" s="41">
        <v>3</v>
      </c>
      <c r="Y14" s="43">
        <v>4</v>
      </c>
      <c r="Z14" s="42">
        <v>1</v>
      </c>
      <c r="AA14" s="41">
        <v>2</v>
      </c>
      <c r="AB14" s="41">
        <v>3</v>
      </c>
      <c r="AC14" s="43">
        <v>4</v>
      </c>
      <c r="AD14" s="42">
        <v>1</v>
      </c>
      <c r="AE14" s="41">
        <v>2</v>
      </c>
      <c r="AF14" s="41">
        <v>3</v>
      </c>
      <c r="AG14" s="43">
        <v>4</v>
      </c>
      <c r="AH14" s="42">
        <v>1</v>
      </c>
      <c r="AI14" s="41">
        <v>2</v>
      </c>
      <c r="AJ14" s="41">
        <v>3</v>
      </c>
      <c r="AK14" s="43">
        <v>4</v>
      </c>
      <c r="AL14" s="42">
        <v>1</v>
      </c>
      <c r="AM14" s="41">
        <v>2</v>
      </c>
      <c r="AN14" s="41">
        <v>3</v>
      </c>
      <c r="AO14" s="43">
        <v>4</v>
      </c>
      <c r="AP14" s="42">
        <v>1</v>
      </c>
      <c r="AQ14" s="41">
        <v>2</v>
      </c>
      <c r="AR14" s="41">
        <v>3</v>
      </c>
      <c r="AS14" s="43">
        <v>4</v>
      </c>
      <c r="AT14" s="42">
        <v>1</v>
      </c>
      <c r="AU14" s="41">
        <v>2</v>
      </c>
      <c r="AV14" s="41">
        <v>3</v>
      </c>
      <c r="AW14" s="43">
        <v>4</v>
      </c>
      <c r="AX14" s="42">
        <v>1</v>
      </c>
      <c r="AY14" s="41">
        <v>2</v>
      </c>
      <c r="AZ14" s="41">
        <v>3</v>
      </c>
      <c r="BA14" s="43">
        <v>4</v>
      </c>
      <c r="BB14" s="103"/>
      <c r="BC14" s="99"/>
      <c r="BD14" s="99"/>
      <c r="BE14" s="99"/>
      <c r="BF14" s="101"/>
    </row>
    <row r="15" spans="1:58" ht="45.75" customHeight="1" x14ac:dyDescent="0.25">
      <c r="A15" s="67">
        <v>45306</v>
      </c>
      <c r="B15" s="44" t="s">
        <v>65</v>
      </c>
      <c r="C15" s="45" t="s">
        <v>96</v>
      </c>
      <c r="D15" s="46" t="s">
        <v>88</v>
      </c>
      <c r="E15" s="66" t="s">
        <v>93</v>
      </c>
      <c r="F15" s="47" t="s">
        <v>94</v>
      </c>
      <c r="G15" s="47" t="s">
        <v>94</v>
      </c>
      <c r="H15" s="47" t="s">
        <v>94</v>
      </c>
      <c r="I15" s="47" t="s">
        <v>94</v>
      </c>
      <c r="J15" s="47" t="s">
        <v>94</v>
      </c>
      <c r="K15" s="47" t="s">
        <v>94</v>
      </c>
      <c r="L15" s="47" t="s">
        <v>94</v>
      </c>
      <c r="M15" s="47" t="s">
        <v>94</v>
      </c>
      <c r="N15" s="47" t="s">
        <v>94</v>
      </c>
      <c r="O15" s="47" t="s">
        <v>94</v>
      </c>
      <c r="P15" s="47" t="s">
        <v>94</v>
      </c>
      <c r="Q15" s="47" t="s">
        <v>94</v>
      </c>
      <c r="R15" s="47" t="s">
        <v>94</v>
      </c>
      <c r="S15" s="47" t="s">
        <v>94</v>
      </c>
      <c r="T15" s="47" t="s">
        <v>94</v>
      </c>
      <c r="U15" s="47" t="s">
        <v>94</v>
      </c>
      <c r="V15" s="47" t="s">
        <v>94</v>
      </c>
      <c r="W15" s="47" t="s">
        <v>94</v>
      </c>
      <c r="X15" s="47" t="s">
        <v>94</v>
      </c>
      <c r="Y15" s="47" t="s">
        <v>94</v>
      </c>
      <c r="Z15" s="47" t="s">
        <v>94</v>
      </c>
      <c r="AA15" s="47" t="s">
        <v>94</v>
      </c>
      <c r="AB15" s="47" t="s">
        <v>94</v>
      </c>
      <c r="AC15" s="47" t="s">
        <v>94</v>
      </c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50"/>
      <c r="BC15" s="51"/>
      <c r="BD15" s="51"/>
      <c r="BE15" s="52"/>
      <c r="BF15" s="53"/>
    </row>
    <row r="16" spans="1:58" ht="51" customHeight="1" x14ac:dyDescent="0.25">
      <c r="A16" s="67">
        <v>45306</v>
      </c>
      <c r="B16" s="54" t="s">
        <v>66</v>
      </c>
      <c r="C16" s="45" t="s">
        <v>96</v>
      </c>
      <c r="D16" s="46" t="s">
        <v>88</v>
      </c>
      <c r="E16" s="66" t="s">
        <v>93</v>
      </c>
      <c r="F16" s="47" t="s">
        <v>94</v>
      </c>
      <c r="G16" s="47" t="s">
        <v>94</v>
      </c>
      <c r="H16" s="47" t="s">
        <v>94</v>
      </c>
      <c r="I16" s="47" t="s">
        <v>94</v>
      </c>
      <c r="J16" s="47" t="s">
        <v>94</v>
      </c>
      <c r="K16" s="47" t="s">
        <v>94</v>
      </c>
      <c r="L16" s="47" t="s">
        <v>94</v>
      </c>
      <c r="M16" s="47" t="s">
        <v>94</v>
      </c>
      <c r="N16" s="47" t="s">
        <v>94</v>
      </c>
      <c r="O16" s="47" t="s">
        <v>94</v>
      </c>
      <c r="P16" s="47" t="s">
        <v>94</v>
      </c>
      <c r="Q16" s="47" t="s">
        <v>94</v>
      </c>
      <c r="R16" s="47" t="s">
        <v>94</v>
      </c>
      <c r="S16" s="47" t="s">
        <v>94</v>
      </c>
      <c r="T16" s="47" t="s">
        <v>94</v>
      </c>
      <c r="U16" s="47" t="s">
        <v>94</v>
      </c>
      <c r="V16" s="47" t="s">
        <v>94</v>
      </c>
      <c r="W16" s="47" t="s">
        <v>94</v>
      </c>
      <c r="X16" s="47" t="s">
        <v>94</v>
      </c>
      <c r="Y16" s="47" t="s">
        <v>94</v>
      </c>
      <c r="Z16" s="47" t="s">
        <v>94</v>
      </c>
      <c r="AA16" s="47" t="s">
        <v>94</v>
      </c>
      <c r="AB16" s="47" t="s">
        <v>94</v>
      </c>
      <c r="AC16" s="47" t="s">
        <v>94</v>
      </c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8"/>
      <c r="AV16" s="48"/>
      <c r="AW16" s="49"/>
      <c r="AX16" s="47"/>
      <c r="AY16" s="48"/>
      <c r="AZ16" s="48"/>
      <c r="BA16" s="49"/>
      <c r="BB16" s="50"/>
      <c r="BC16" s="51"/>
      <c r="BD16" s="51"/>
      <c r="BE16" s="52"/>
      <c r="BF16" s="53"/>
    </row>
    <row r="17" spans="1:58" ht="45.75" customHeight="1" x14ac:dyDescent="0.25">
      <c r="A17" s="67">
        <v>45306</v>
      </c>
      <c r="B17" s="54" t="s">
        <v>67</v>
      </c>
      <c r="C17" s="45" t="s">
        <v>96</v>
      </c>
      <c r="D17" s="46" t="s">
        <v>88</v>
      </c>
      <c r="E17" s="66" t="s">
        <v>93</v>
      </c>
      <c r="F17" s="47" t="s">
        <v>94</v>
      </c>
      <c r="G17" s="47" t="s">
        <v>94</v>
      </c>
      <c r="H17" s="47" t="s">
        <v>94</v>
      </c>
      <c r="I17" s="47" t="s">
        <v>94</v>
      </c>
      <c r="J17" s="47" t="s">
        <v>94</v>
      </c>
      <c r="K17" s="47" t="s">
        <v>94</v>
      </c>
      <c r="L17" s="47" t="s">
        <v>94</v>
      </c>
      <c r="M17" s="47" t="s">
        <v>94</v>
      </c>
      <c r="N17" s="47" t="s">
        <v>94</v>
      </c>
      <c r="O17" s="47" t="s">
        <v>94</v>
      </c>
      <c r="P17" s="47" t="s">
        <v>94</v>
      </c>
      <c r="Q17" s="47" t="s">
        <v>94</v>
      </c>
      <c r="R17" s="47" t="s">
        <v>94</v>
      </c>
      <c r="S17" s="47" t="s">
        <v>94</v>
      </c>
      <c r="T17" s="47" t="s">
        <v>94</v>
      </c>
      <c r="U17" s="47" t="s">
        <v>94</v>
      </c>
      <c r="V17" s="47" t="s">
        <v>94</v>
      </c>
      <c r="W17" s="47" t="s">
        <v>94</v>
      </c>
      <c r="X17" s="47" t="s">
        <v>94</v>
      </c>
      <c r="Y17" s="47" t="s">
        <v>94</v>
      </c>
      <c r="Z17" s="47" t="s">
        <v>94</v>
      </c>
      <c r="AA17" s="47" t="s">
        <v>94</v>
      </c>
      <c r="AB17" s="47" t="s">
        <v>94</v>
      </c>
      <c r="AC17" s="47" t="s">
        <v>94</v>
      </c>
      <c r="AD17" s="47" t="s">
        <v>94</v>
      </c>
      <c r="AE17" s="47" t="s">
        <v>94</v>
      </c>
      <c r="AF17" s="47" t="s">
        <v>94</v>
      </c>
      <c r="AG17" s="47" t="s">
        <v>94</v>
      </c>
      <c r="AH17" s="47" t="s">
        <v>94</v>
      </c>
      <c r="AI17" s="47" t="s">
        <v>94</v>
      </c>
      <c r="AJ17" s="47" t="s">
        <v>94</v>
      </c>
      <c r="AK17" s="47" t="s">
        <v>94</v>
      </c>
      <c r="AL17" s="47" t="s">
        <v>94</v>
      </c>
      <c r="AM17" s="47" t="s">
        <v>94</v>
      </c>
      <c r="AN17" s="47" t="s">
        <v>94</v>
      </c>
      <c r="AO17" s="47" t="s">
        <v>94</v>
      </c>
      <c r="AP17" s="47" t="s">
        <v>94</v>
      </c>
      <c r="AQ17" s="47" t="s">
        <v>94</v>
      </c>
      <c r="AR17" s="47" t="s">
        <v>94</v>
      </c>
      <c r="AS17" s="47" t="s">
        <v>94</v>
      </c>
      <c r="AT17" s="47"/>
      <c r="AU17" s="48"/>
      <c r="AV17" s="48"/>
      <c r="AW17" s="49"/>
      <c r="AX17" s="47"/>
      <c r="AY17" s="48"/>
      <c r="AZ17" s="48"/>
      <c r="BA17" s="49"/>
      <c r="BB17" s="50"/>
      <c r="BC17" s="51"/>
      <c r="BD17" s="51"/>
      <c r="BE17" s="52"/>
      <c r="BF17" s="53"/>
    </row>
    <row r="18" spans="1:58" ht="51" customHeight="1" x14ac:dyDescent="0.25">
      <c r="A18" s="67">
        <v>45306</v>
      </c>
      <c r="B18" s="54" t="s">
        <v>68</v>
      </c>
      <c r="C18" s="45" t="s">
        <v>96</v>
      </c>
      <c r="D18" s="46" t="s">
        <v>88</v>
      </c>
      <c r="E18" s="66" t="s">
        <v>93</v>
      </c>
      <c r="F18" s="47" t="s">
        <v>94</v>
      </c>
      <c r="G18" s="47" t="s">
        <v>94</v>
      </c>
      <c r="H18" s="47" t="s">
        <v>94</v>
      </c>
      <c r="I18" s="47" t="s">
        <v>94</v>
      </c>
      <c r="J18" s="47" t="s">
        <v>94</v>
      </c>
      <c r="K18" s="47" t="s">
        <v>94</v>
      </c>
      <c r="L18" s="47" t="s">
        <v>94</v>
      </c>
      <c r="M18" s="47" t="s">
        <v>94</v>
      </c>
      <c r="N18" s="47" t="s">
        <v>94</v>
      </c>
      <c r="O18" s="47" t="s">
        <v>94</v>
      </c>
      <c r="P18" s="47" t="s">
        <v>94</v>
      </c>
      <c r="Q18" s="47" t="s">
        <v>94</v>
      </c>
      <c r="R18" s="47" t="s">
        <v>94</v>
      </c>
      <c r="S18" s="47" t="s">
        <v>94</v>
      </c>
      <c r="T18" s="47" t="s">
        <v>94</v>
      </c>
      <c r="U18" s="47" t="s">
        <v>94</v>
      </c>
      <c r="V18" s="47" t="s">
        <v>94</v>
      </c>
      <c r="W18" s="47" t="s">
        <v>94</v>
      </c>
      <c r="X18" s="47" t="s">
        <v>94</v>
      </c>
      <c r="Y18" s="47" t="s">
        <v>94</v>
      </c>
      <c r="Z18" s="47" t="s">
        <v>94</v>
      </c>
      <c r="AA18" s="47" t="s">
        <v>94</v>
      </c>
      <c r="AB18" s="47" t="s">
        <v>94</v>
      </c>
      <c r="AC18" s="47" t="s">
        <v>94</v>
      </c>
      <c r="AD18" s="47" t="s">
        <v>94</v>
      </c>
      <c r="AE18" s="47" t="s">
        <v>94</v>
      </c>
      <c r="AF18" s="47" t="s">
        <v>94</v>
      </c>
      <c r="AG18" s="47" t="s">
        <v>94</v>
      </c>
      <c r="AH18" s="47" t="s">
        <v>94</v>
      </c>
      <c r="AI18" s="47" t="s">
        <v>94</v>
      </c>
      <c r="AJ18" s="47" t="s">
        <v>94</v>
      </c>
      <c r="AK18" s="47" t="s">
        <v>94</v>
      </c>
      <c r="AL18" s="47" t="s">
        <v>94</v>
      </c>
      <c r="AM18" s="47" t="s">
        <v>94</v>
      </c>
      <c r="AN18" s="47" t="s">
        <v>94</v>
      </c>
      <c r="AO18" s="47" t="s">
        <v>94</v>
      </c>
      <c r="AP18" s="47" t="s">
        <v>94</v>
      </c>
      <c r="AQ18" s="47" t="s">
        <v>94</v>
      </c>
      <c r="AR18" s="47" t="s">
        <v>94</v>
      </c>
      <c r="AS18" s="47" t="s">
        <v>94</v>
      </c>
      <c r="AT18" s="47"/>
      <c r="AU18" s="48"/>
      <c r="AV18" s="48"/>
      <c r="AW18" s="49"/>
      <c r="AX18" s="47"/>
      <c r="AY18" s="48"/>
      <c r="AZ18" s="48"/>
      <c r="BA18" s="49"/>
      <c r="BB18" s="50"/>
      <c r="BC18" s="51"/>
      <c r="BD18" s="51"/>
      <c r="BE18" s="52"/>
      <c r="BF18" s="53"/>
    </row>
    <row r="19" spans="1:58" ht="60.75" customHeight="1" x14ac:dyDescent="0.25">
      <c r="A19" s="67">
        <v>45306</v>
      </c>
      <c r="B19" s="54" t="s">
        <v>69</v>
      </c>
      <c r="C19" s="45" t="s">
        <v>96</v>
      </c>
      <c r="D19" s="46" t="s">
        <v>88</v>
      </c>
      <c r="E19" s="66" t="s">
        <v>93</v>
      </c>
      <c r="F19" s="47" t="s">
        <v>94</v>
      </c>
      <c r="G19" s="47" t="s">
        <v>94</v>
      </c>
      <c r="H19" s="47" t="s">
        <v>94</v>
      </c>
      <c r="I19" s="47" t="s">
        <v>94</v>
      </c>
      <c r="J19" s="47" t="s">
        <v>94</v>
      </c>
      <c r="K19" s="47" t="s">
        <v>94</v>
      </c>
      <c r="L19" s="47" t="s">
        <v>94</v>
      </c>
      <c r="M19" s="47" t="s">
        <v>94</v>
      </c>
      <c r="N19" s="47" t="s">
        <v>94</v>
      </c>
      <c r="O19" s="47" t="s">
        <v>94</v>
      </c>
      <c r="P19" s="47" t="s">
        <v>94</v>
      </c>
      <c r="Q19" s="47" t="s">
        <v>94</v>
      </c>
      <c r="R19" s="47" t="s">
        <v>94</v>
      </c>
      <c r="S19" s="47" t="s">
        <v>94</v>
      </c>
      <c r="T19" s="47" t="s">
        <v>94</v>
      </c>
      <c r="U19" s="47" t="s">
        <v>94</v>
      </c>
      <c r="V19" s="47" t="s">
        <v>94</v>
      </c>
      <c r="W19" s="47" t="s">
        <v>94</v>
      </c>
      <c r="X19" s="47" t="s">
        <v>94</v>
      </c>
      <c r="Y19" s="47" t="s">
        <v>94</v>
      </c>
      <c r="Z19" s="47" t="s">
        <v>94</v>
      </c>
      <c r="AA19" s="47" t="s">
        <v>94</v>
      </c>
      <c r="AB19" s="47" t="s">
        <v>94</v>
      </c>
      <c r="AC19" s="47" t="s">
        <v>94</v>
      </c>
      <c r="AD19" s="47" t="s">
        <v>94</v>
      </c>
      <c r="AE19" s="47" t="s">
        <v>94</v>
      </c>
      <c r="AF19" s="47" t="s">
        <v>94</v>
      </c>
      <c r="AG19" s="47" t="s">
        <v>94</v>
      </c>
      <c r="AH19" s="47" t="s">
        <v>94</v>
      </c>
      <c r="AI19" s="47" t="s">
        <v>94</v>
      </c>
      <c r="AJ19" s="47" t="s">
        <v>94</v>
      </c>
      <c r="AK19" s="47" t="s">
        <v>94</v>
      </c>
      <c r="AL19" s="47" t="s">
        <v>94</v>
      </c>
      <c r="AM19" s="47" t="s">
        <v>94</v>
      </c>
      <c r="AN19" s="47" t="s">
        <v>94</v>
      </c>
      <c r="AO19" s="47" t="s">
        <v>94</v>
      </c>
      <c r="AP19" s="47" t="s">
        <v>94</v>
      </c>
      <c r="AQ19" s="47" t="s">
        <v>94</v>
      </c>
      <c r="AR19" s="47" t="s">
        <v>94</v>
      </c>
      <c r="AS19" s="47" t="s">
        <v>94</v>
      </c>
      <c r="AT19" s="47"/>
      <c r="AU19" s="48"/>
      <c r="AV19" s="48"/>
      <c r="AW19" s="49"/>
      <c r="AX19" s="47"/>
      <c r="AY19" s="48"/>
      <c r="AZ19" s="48"/>
      <c r="BA19" s="49"/>
      <c r="BB19" s="50"/>
      <c r="BC19" s="51"/>
      <c r="BD19" s="51"/>
      <c r="BE19" s="52"/>
      <c r="BF19" s="53"/>
    </row>
    <row r="20" spans="1:58" ht="56.25" customHeight="1" x14ac:dyDescent="0.25">
      <c r="A20" s="67">
        <v>45306</v>
      </c>
      <c r="B20" s="54" t="s">
        <v>70</v>
      </c>
      <c r="C20" s="45" t="s">
        <v>96</v>
      </c>
      <c r="D20" s="46" t="s">
        <v>88</v>
      </c>
      <c r="E20" s="66" t="s">
        <v>93</v>
      </c>
      <c r="F20" s="47"/>
      <c r="G20" s="48"/>
      <c r="H20" s="48"/>
      <c r="I20" s="49"/>
      <c r="J20" s="47"/>
      <c r="K20" s="47" t="s">
        <v>94</v>
      </c>
      <c r="L20" s="47" t="s">
        <v>94</v>
      </c>
      <c r="M20" s="47" t="s">
        <v>94</v>
      </c>
      <c r="N20" s="47"/>
      <c r="O20" s="48"/>
      <c r="P20" s="48"/>
      <c r="Q20" s="49"/>
      <c r="R20" s="47"/>
      <c r="S20" s="48"/>
      <c r="T20" s="48"/>
      <c r="U20" s="49"/>
      <c r="V20" s="47"/>
      <c r="W20" s="48"/>
      <c r="X20" s="48"/>
      <c r="Y20" s="49"/>
      <c r="Z20" s="47" t="s">
        <v>94</v>
      </c>
      <c r="AA20" s="47" t="s">
        <v>94</v>
      </c>
      <c r="AB20" s="47" t="s">
        <v>94</v>
      </c>
      <c r="AC20" s="47" t="s">
        <v>94</v>
      </c>
      <c r="AD20" s="47"/>
      <c r="AE20" s="48"/>
      <c r="AF20" s="48"/>
      <c r="AG20" s="49"/>
      <c r="AH20" s="47"/>
      <c r="AI20" s="48"/>
      <c r="AJ20" s="48"/>
      <c r="AK20" s="49"/>
      <c r="AL20" s="47"/>
      <c r="AM20" s="48"/>
      <c r="AN20" s="48"/>
      <c r="AO20" s="49"/>
      <c r="AP20" s="47"/>
      <c r="AQ20" s="48"/>
      <c r="AR20" s="48"/>
      <c r="AS20" s="49"/>
      <c r="AT20" s="47" t="s">
        <v>94</v>
      </c>
      <c r="AU20" s="47" t="s">
        <v>94</v>
      </c>
      <c r="AV20" s="47" t="s">
        <v>94</v>
      </c>
      <c r="AW20" s="47" t="s">
        <v>94</v>
      </c>
      <c r="AX20" s="47"/>
      <c r="AY20" s="48"/>
      <c r="AZ20" s="48"/>
      <c r="BA20" s="49"/>
      <c r="BB20" s="50"/>
      <c r="BC20" s="51"/>
      <c r="BD20" s="51"/>
      <c r="BE20" s="52"/>
      <c r="BF20" s="53"/>
    </row>
    <row r="21" spans="1:58" ht="54" customHeight="1" x14ac:dyDescent="0.25">
      <c r="A21" s="67">
        <v>45306</v>
      </c>
      <c r="B21" s="54" t="s">
        <v>71</v>
      </c>
      <c r="C21" s="45" t="s">
        <v>96</v>
      </c>
      <c r="D21" s="46" t="s">
        <v>88</v>
      </c>
      <c r="E21" s="66" t="s">
        <v>93</v>
      </c>
      <c r="F21" s="47" t="s">
        <v>94</v>
      </c>
      <c r="G21" s="47" t="s">
        <v>94</v>
      </c>
      <c r="H21" s="47" t="s">
        <v>94</v>
      </c>
      <c r="I21" s="47" t="s">
        <v>94</v>
      </c>
      <c r="J21" s="47" t="s">
        <v>94</v>
      </c>
      <c r="K21" s="47" t="s">
        <v>94</v>
      </c>
      <c r="L21" s="47" t="s">
        <v>94</v>
      </c>
      <c r="M21" s="47" t="s">
        <v>94</v>
      </c>
      <c r="N21" s="47" t="s">
        <v>94</v>
      </c>
      <c r="O21" s="47" t="s">
        <v>94</v>
      </c>
      <c r="P21" s="47" t="s">
        <v>94</v>
      </c>
      <c r="Q21" s="47" t="s">
        <v>94</v>
      </c>
      <c r="R21" s="47" t="s">
        <v>94</v>
      </c>
      <c r="S21" s="47" t="s">
        <v>94</v>
      </c>
      <c r="T21" s="47" t="s">
        <v>94</v>
      </c>
      <c r="U21" s="47" t="s">
        <v>94</v>
      </c>
      <c r="V21" s="47" t="s">
        <v>94</v>
      </c>
      <c r="W21" s="47" t="s">
        <v>94</v>
      </c>
      <c r="X21" s="47" t="s">
        <v>94</v>
      </c>
      <c r="Y21" s="47" t="s">
        <v>94</v>
      </c>
      <c r="Z21" s="47" t="s">
        <v>94</v>
      </c>
      <c r="AA21" s="47" t="s">
        <v>94</v>
      </c>
      <c r="AB21" s="47" t="s">
        <v>94</v>
      </c>
      <c r="AC21" s="47" t="s">
        <v>94</v>
      </c>
      <c r="AD21" s="47" t="s">
        <v>94</v>
      </c>
      <c r="AE21" s="47" t="s">
        <v>94</v>
      </c>
      <c r="AF21" s="47" t="s">
        <v>94</v>
      </c>
      <c r="AG21" s="47" t="s">
        <v>94</v>
      </c>
      <c r="AH21" s="47" t="s">
        <v>94</v>
      </c>
      <c r="AI21" s="47" t="s">
        <v>94</v>
      </c>
      <c r="AJ21" s="47" t="s">
        <v>94</v>
      </c>
      <c r="AK21" s="47" t="s">
        <v>94</v>
      </c>
      <c r="AL21" s="47" t="s">
        <v>94</v>
      </c>
      <c r="AM21" s="47" t="s">
        <v>94</v>
      </c>
      <c r="AN21" s="47" t="s">
        <v>94</v>
      </c>
      <c r="AO21" s="47" t="s">
        <v>94</v>
      </c>
      <c r="AP21" s="47" t="s">
        <v>94</v>
      </c>
      <c r="AQ21" s="47" t="s">
        <v>94</v>
      </c>
      <c r="AR21" s="47" t="s">
        <v>94</v>
      </c>
      <c r="AS21" s="47" t="s">
        <v>94</v>
      </c>
      <c r="AT21" s="47"/>
      <c r="AU21" s="48"/>
      <c r="AV21" s="48"/>
      <c r="AW21" s="49"/>
      <c r="AX21" s="47"/>
      <c r="AY21" s="48"/>
      <c r="AZ21" s="48"/>
      <c r="BA21" s="49"/>
      <c r="BB21" s="50"/>
      <c r="BC21" s="51"/>
      <c r="BD21" s="51"/>
      <c r="BE21" s="52"/>
      <c r="BF21" s="53"/>
    </row>
    <row r="22" spans="1:58" ht="52.5" customHeight="1" x14ac:dyDescent="0.25">
      <c r="A22" s="67">
        <v>45306</v>
      </c>
      <c r="B22" s="54" t="s">
        <v>72</v>
      </c>
      <c r="C22" s="45" t="s">
        <v>96</v>
      </c>
      <c r="D22" s="46" t="s">
        <v>88</v>
      </c>
      <c r="E22" s="66" t="s">
        <v>93</v>
      </c>
      <c r="F22" s="47" t="s">
        <v>94</v>
      </c>
      <c r="G22" s="47" t="s">
        <v>94</v>
      </c>
      <c r="H22" s="47" t="s">
        <v>94</v>
      </c>
      <c r="I22" s="47" t="s">
        <v>94</v>
      </c>
      <c r="J22" s="47" t="s">
        <v>94</v>
      </c>
      <c r="K22" s="47" t="s">
        <v>94</v>
      </c>
      <c r="L22" s="47" t="s">
        <v>94</v>
      </c>
      <c r="M22" s="47" t="s">
        <v>94</v>
      </c>
      <c r="N22" s="47" t="s">
        <v>94</v>
      </c>
      <c r="O22" s="47" t="s">
        <v>94</v>
      </c>
      <c r="P22" s="47" t="s">
        <v>94</v>
      </c>
      <c r="Q22" s="47" t="s">
        <v>94</v>
      </c>
      <c r="R22" s="47" t="s">
        <v>94</v>
      </c>
      <c r="S22" s="47" t="s">
        <v>94</v>
      </c>
      <c r="T22" s="47" t="s">
        <v>94</v>
      </c>
      <c r="U22" s="47" t="s">
        <v>94</v>
      </c>
      <c r="V22" s="47" t="s">
        <v>94</v>
      </c>
      <c r="W22" s="47" t="s">
        <v>94</v>
      </c>
      <c r="X22" s="47" t="s">
        <v>94</v>
      </c>
      <c r="Y22" s="47" t="s">
        <v>94</v>
      </c>
      <c r="Z22" s="47" t="s">
        <v>94</v>
      </c>
      <c r="AA22" s="47" t="s">
        <v>94</v>
      </c>
      <c r="AB22" s="47" t="s">
        <v>94</v>
      </c>
      <c r="AC22" s="47" t="s">
        <v>94</v>
      </c>
      <c r="AD22" s="47" t="s">
        <v>94</v>
      </c>
      <c r="AE22" s="47" t="s">
        <v>94</v>
      </c>
      <c r="AF22" s="47" t="s">
        <v>94</v>
      </c>
      <c r="AG22" s="47" t="s">
        <v>94</v>
      </c>
      <c r="AH22" s="47" t="s">
        <v>94</v>
      </c>
      <c r="AI22" s="47" t="s">
        <v>94</v>
      </c>
      <c r="AJ22" s="47" t="s">
        <v>94</v>
      </c>
      <c r="AK22" s="47" t="s">
        <v>94</v>
      </c>
      <c r="AL22" s="47" t="s">
        <v>94</v>
      </c>
      <c r="AM22" s="47" t="s">
        <v>94</v>
      </c>
      <c r="AN22" s="47" t="s">
        <v>94</v>
      </c>
      <c r="AO22" s="47" t="s">
        <v>94</v>
      </c>
      <c r="AP22" s="47" t="s">
        <v>94</v>
      </c>
      <c r="AQ22" s="47" t="s">
        <v>94</v>
      </c>
      <c r="AR22" s="47" t="s">
        <v>94</v>
      </c>
      <c r="AS22" s="47" t="s">
        <v>94</v>
      </c>
      <c r="AT22" s="47"/>
      <c r="AU22" s="48"/>
      <c r="AV22" s="48"/>
      <c r="AW22" s="49"/>
      <c r="AX22" s="47"/>
      <c r="AY22" s="48"/>
      <c r="AZ22" s="48"/>
      <c r="BA22" s="49"/>
      <c r="BB22" s="50"/>
      <c r="BC22" s="51"/>
      <c r="BD22" s="51"/>
      <c r="BE22" s="52"/>
      <c r="BF22" s="53"/>
    </row>
    <row r="23" spans="1:58" ht="56.25" customHeight="1" x14ac:dyDescent="0.25">
      <c r="A23" s="67">
        <v>45306</v>
      </c>
      <c r="B23" s="54" t="s">
        <v>73</v>
      </c>
      <c r="C23" s="45" t="s">
        <v>96</v>
      </c>
      <c r="D23" s="46" t="s">
        <v>88</v>
      </c>
      <c r="E23" s="66" t="s">
        <v>93</v>
      </c>
      <c r="F23" s="47" t="s">
        <v>94</v>
      </c>
      <c r="G23" s="47" t="s">
        <v>94</v>
      </c>
      <c r="H23" s="47" t="s">
        <v>94</v>
      </c>
      <c r="I23" s="47" t="s">
        <v>94</v>
      </c>
      <c r="J23" s="47" t="s">
        <v>94</v>
      </c>
      <c r="K23" s="47" t="s">
        <v>94</v>
      </c>
      <c r="L23" s="47" t="s">
        <v>94</v>
      </c>
      <c r="M23" s="47" t="s">
        <v>94</v>
      </c>
      <c r="N23" s="47" t="s">
        <v>94</v>
      </c>
      <c r="O23" s="47" t="s">
        <v>94</v>
      </c>
      <c r="P23" s="47" t="s">
        <v>94</v>
      </c>
      <c r="Q23" s="47" t="s">
        <v>94</v>
      </c>
      <c r="R23" s="47" t="s">
        <v>94</v>
      </c>
      <c r="S23" s="47" t="s">
        <v>94</v>
      </c>
      <c r="T23" s="47" t="s">
        <v>94</v>
      </c>
      <c r="U23" s="47" t="s">
        <v>94</v>
      </c>
      <c r="V23" s="47" t="s">
        <v>94</v>
      </c>
      <c r="W23" s="47" t="s">
        <v>94</v>
      </c>
      <c r="X23" s="47" t="s">
        <v>94</v>
      </c>
      <c r="Y23" s="47" t="s">
        <v>94</v>
      </c>
      <c r="Z23" s="47" t="s">
        <v>94</v>
      </c>
      <c r="AA23" s="47" t="s">
        <v>94</v>
      </c>
      <c r="AB23" s="47" t="s">
        <v>94</v>
      </c>
      <c r="AC23" s="47" t="s">
        <v>94</v>
      </c>
      <c r="AD23" s="47" t="s">
        <v>94</v>
      </c>
      <c r="AE23" s="47" t="s">
        <v>94</v>
      </c>
      <c r="AF23" s="47" t="s">
        <v>94</v>
      </c>
      <c r="AG23" s="47" t="s">
        <v>94</v>
      </c>
      <c r="AH23" s="47" t="s">
        <v>94</v>
      </c>
      <c r="AI23" s="47" t="s">
        <v>94</v>
      </c>
      <c r="AJ23" s="47" t="s">
        <v>94</v>
      </c>
      <c r="AK23" s="47" t="s">
        <v>94</v>
      </c>
      <c r="AL23" s="47" t="s">
        <v>94</v>
      </c>
      <c r="AM23" s="47" t="s">
        <v>94</v>
      </c>
      <c r="AN23" s="47" t="s">
        <v>94</v>
      </c>
      <c r="AO23" s="47" t="s">
        <v>94</v>
      </c>
      <c r="AP23" s="47" t="s">
        <v>94</v>
      </c>
      <c r="AQ23" s="47" t="s">
        <v>94</v>
      </c>
      <c r="AR23" s="47" t="s">
        <v>94</v>
      </c>
      <c r="AS23" s="47" t="s">
        <v>94</v>
      </c>
      <c r="AT23" s="47"/>
      <c r="AU23" s="48"/>
      <c r="AV23" s="48"/>
      <c r="AW23" s="49"/>
      <c r="AX23" s="47"/>
      <c r="AY23" s="48"/>
      <c r="AZ23" s="48"/>
      <c r="BA23" s="49"/>
      <c r="BB23" s="50"/>
      <c r="BC23" s="51"/>
      <c r="BD23" s="51"/>
      <c r="BE23" s="52"/>
      <c r="BF23" s="53"/>
    </row>
    <row r="24" spans="1:58" ht="59.25" customHeight="1" x14ac:dyDescent="0.25">
      <c r="A24" s="67">
        <v>45306</v>
      </c>
      <c r="B24" s="54" t="s">
        <v>74</v>
      </c>
      <c r="C24" s="45" t="s">
        <v>96</v>
      </c>
      <c r="D24" s="46" t="s">
        <v>88</v>
      </c>
      <c r="E24" s="66" t="s">
        <v>93</v>
      </c>
      <c r="F24" s="47"/>
      <c r="G24" s="48"/>
      <c r="H24" s="48"/>
      <c r="I24" s="49"/>
      <c r="J24" s="47" t="s">
        <v>94</v>
      </c>
      <c r="K24" s="47" t="s">
        <v>94</v>
      </c>
      <c r="L24" s="47" t="s">
        <v>94</v>
      </c>
      <c r="M24" s="47" t="s">
        <v>94</v>
      </c>
      <c r="N24" s="47"/>
      <c r="O24" s="48"/>
      <c r="P24" s="48"/>
      <c r="Q24" s="49"/>
      <c r="R24" s="47"/>
      <c r="S24" s="48"/>
      <c r="T24" s="48"/>
      <c r="U24" s="49"/>
      <c r="V24" s="47"/>
      <c r="W24" s="48"/>
      <c r="X24" s="48"/>
      <c r="Y24" s="49"/>
      <c r="Z24" s="47" t="s">
        <v>94</v>
      </c>
      <c r="AA24" s="48" t="s">
        <v>94</v>
      </c>
      <c r="AB24" s="48" t="s">
        <v>94</v>
      </c>
      <c r="AC24" s="48" t="s">
        <v>94</v>
      </c>
      <c r="AD24" s="47"/>
      <c r="AE24" s="48"/>
      <c r="AF24" s="48"/>
      <c r="AG24" s="49"/>
      <c r="AH24" s="47"/>
      <c r="AI24" s="48"/>
      <c r="AJ24" s="48"/>
      <c r="AK24" s="49"/>
      <c r="AL24" s="47"/>
      <c r="AM24" s="48"/>
      <c r="AN24" s="48"/>
      <c r="AO24" s="49"/>
      <c r="AP24" s="47"/>
      <c r="AQ24" s="48"/>
      <c r="AR24" s="48"/>
      <c r="AS24" s="49"/>
      <c r="AT24" s="47" t="s">
        <v>94</v>
      </c>
      <c r="AU24" s="47" t="s">
        <v>94</v>
      </c>
      <c r="AV24" s="47" t="s">
        <v>94</v>
      </c>
      <c r="AW24" s="47" t="s">
        <v>94</v>
      </c>
      <c r="AX24" s="47"/>
      <c r="AY24" s="48"/>
      <c r="AZ24" s="48"/>
      <c r="BA24" s="49"/>
      <c r="BB24" s="50"/>
      <c r="BC24" s="51"/>
      <c r="BD24" s="51"/>
      <c r="BE24" s="52"/>
      <c r="BF24" s="53"/>
    </row>
    <row r="25" spans="1:58" ht="54" customHeight="1" x14ac:dyDescent="0.25">
      <c r="A25" s="67">
        <v>45306</v>
      </c>
      <c r="B25" s="54" t="s">
        <v>75</v>
      </c>
      <c r="C25" s="45" t="s">
        <v>96</v>
      </c>
      <c r="D25" s="46" t="s">
        <v>88</v>
      </c>
      <c r="E25" s="66" t="s">
        <v>93</v>
      </c>
      <c r="F25" s="47" t="s">
        <v>94</v>
      </c>
      <c r="G25" s="47" t="s">
        <v>94</v>
      </c>
      <c r="H25" s="47" t="s">
        <v>94</v>
      </c>
      <c r="I25" s="47" t="s">
        <v>94</v>
      </c>
      <c r="J25" s="47" t="s">
        <v>94</v>
      </c>
      <c r="K25" s="47" t="s">
        <v>94</v>
      </c>
      <c r="L25" s="47" t="s">
        <v>94</v>
      </c>
      <c r="M25" s="47" t="s">
        <v>94</v>
      </c>
      <c r="N25" s="47" t="s">
        <v>94</v>
      </c>
      <c r="O25" s="47" t="s">
        <v>94</v>
      </c>
      <c r="P25" s="47" t="s">
        <v>94</v>
      </c>
      <c r="Q25" s="47" t="s">
        <v>94</v>
      </c>
      <c r="R25" s="47" t="s">
        <v>94</v>
      </c>
      <c r="S25" s="47" t="s">
        <v>94</v>
      </c>
      <c r="T25" s="47" t="s">
        <v>94</v>
      </c>
      <c r="U25" s="47" t="s">
        <v>94</v>
      </c>
      <c r="V25" s="47" t="s">
        <v>94</v>
      </c>
      <c r="W25" s="47" t="s">
        <v>94</v>
      </c>
      <c r="X25" s="47" t="s">
        <v>94</v>
      </c>
      <c r="Y25" s="47" t="s">
        <v>94</v>
      </c>
      <c r="Z25" s="47" t="s">
        <v>94</v>
      </c>
      <c r="AA25" s="47" t="s">
        <v>94</v>
      </c>
      <c r="AB25" s="47" t="s">
        <v>94</v>
      </c>
      <c r="AC25" s="47" t="s">
        <v>94</v>
      </c>
      <c r="AD25" s="47" t="s">
        <v>94</v>
      </c>
      <c r="AE25" s="47" t="s">
        <v>94</v>
      </c>
      <c r="AF25" s="47" t="s">
        <v>94</v>
      </c>
      <c r="AG25" s="47" t="s">
        <v>94</v>
      </c>
      <c r="AH25" s="47" t="s">
        <v>94</v>
      </c>
      <c r="AI25" s="47" t="s">
        <v>94</v>
      </c>
      <c r="AJ25" s="47" t="s">
        <v>94</v>
      </c>
      <c r="AK25" s="47" t="s">
        <v>94</v>
      </c>
      <c r="AL25" s="47" t="s">
        <v>94</v>
      </c>
      <c r="AM25" s="47" t="s">
        <v>94</v>
      </c>
      <c r="AN25" s="47" t="s">
        <v>94</v>
      </c>
      <c r="AO25" s="47" t="s">
        <v>94</v>
      </c>
      <c r="AP25" s="47" t="s">
        <v>94</v>
      </c>
      <c r="AQ25" s="47" t="s">
        <v>94</v>
      </c>
      <c r="AR25" s="47" t="s">
        <v>94</v>
      </c>
      <c r="AS25" s="47" t="s">
        <v>94</v>
      </c>
      <c r="AT25" s="47" t="s">
        <v>94</v>
      </c>
      <c r="AU25" s="47" t="s">
        <v>94</v>
      </c>
      <c r="AV25" s="47" t="s">
        <v>94</v>
      </c>
      <c r="AW25" s="47" t="s">
        <v>94</v>
      </c>
      <c r="AX25" s="47" t="s">
        <v>94</v>
      </c>
      <c r="AY25" s="47" t="s">
        <v>94</v>
      </c>
      <c r="AZ25" s="47" t="s">
        <v>94</v>
      </c>
      <c r="BA25" s="47" t="s">
        <v>94</v>
      </c>
      <c r="BB25" s="50"/>
      <c r="BC25" s="51"/>
      <c r="BD25" s="51"/>
      <c r="BE25" s="52"/>
      <c r="BF25" s="53"/>
    </row>
    <row r="26" spans="1:58" ht="64.5" customHeight="1" x14ac:dyDescent="0.25">
      <c r="A26" s="67">
        <v>45306</v>
      </c>
      <c r="B26" s="54" t="s">
        <v>76</v>
      </c>
      <c r="C26" s="45" t="s">
        <v>96</v>
      </c>
      <c r="D26" s="46" t="s">
        <v>88</v>
      </c>
      <c r="E26" s="66" t="s">
        <v>93</v>
      </c>
      <c r="F26" s="47"/>
      <c r="G26" s="48"/>
      <c r="H26" s="48"/>
      <c r="I26" s="49"/>
      <c r="J26" s="47" t="s">
        <v>94</v>
      </c>
      <c r="K26" s="47" t="s">
        <v>94</v>
      </c>
      <c r="L26" s="47" t="s">
        <v>94</v>
      </c>
      <c r="M26" s="47" t="s">
        <v>94</v>
      </c>
      <c r="N26" s="47"/>
      <c r="O26" s="48"/>
      <c r="P26" s="48"/>
      <c r="Q26" s="49"/>
      <c r="R26" s="47"/>
      <c r="S26" s="48"/>
      <c r="T26" s="48"/>
      <c r="U26" s="49"/>
      <c r="V26" s="47"/>
      <c r="W26" s="48"/>
      <c r="X26" s="48"/>
      <c r="Y26" s="49"/>
      <c r="Z26" s="47" t="s">
        <v>94</v>
      </c>
      <c r="AA26" s="48" t="s">
        <v>94</v>
      </c>
      <c r="AB26" s="48" t="s">
        <v>94</v>
      </c>
      <c r="AC26" s="48" t="s">
        <v>94</v>
      </c>
      <c r="AD26" s="47"/>
      <c r="AE26" s="48"/>
      <c r="AF26" s="48"/>
      <c r="AG26" s="49"/>
      <c r="AH26" s="47"/>
      <c r="AI26" s="48"/>
      <c r="AJ26" s="48"/>
      <c r="AK26" s="49"/>
      <c r="AL26" s="47"/>
      <c r="AM26" s="48"/>
      <c r="AN26" s="48"/>
      <c r="AO26" s="49"/>
      <c r="AP26" s="47"/>
      <c r="AQ26" s="48"/>
      <c r="AR26" s="48"/>
      <c r="AS26" s="49"/>
      <c r="AT26" s="47" t="s">
        <v>94</v>
      </c>
      <c r="AU26" s="48" t="s">
        <v>94</v>
      </c>
      <c r="AV26" s="48" t="s">
        <v>94</v>
      </c>
      <c r="AW26" s="49" t="s">
        <v>94</v>
      </c>
      <c r="AX26" s="47"/>
      <c r="AY26" s="48"/>
      <c r="AZ26" s="48"/>
      <c r="BA26" s="49"/>
      <c r="BB26" s="50"/>
      <c r="BC26" s="51"/>
      <c r="BD26" s="51"/>
      <c r="BE26" s="52"/>
      <c r="BF26" s="53"/>
    </row>
    <row r="27" spans="1:58" ht="59.25" customHeight="1" x14ac:dyDescent="0.25">
      <c r="A27" s="67">
        <v>45306</v>
      </c>
      <c r="B27" s="54" t="s">
        <v>77</v>
      </c>
      <c r="C27" s="45" t="s">
        <v>96</v>
      </c>
      <c r="D27" s="46" t="s">
        <v>88</v>
      </c>
      <c r="E27" s="66" t="s">
        <v>93</v>
      </c>
      <c r="F27" s="47" t="s">
        <v>94</v>
      </c>
      <c r="G27" s="47" t="s">
        <v>94</v>
      </c>
      <c r="H27" s="47" t="s">
        <v>94</v>
      </c>
      <c r="I27" s="47" t="s">
        <v>94</v>
      </c>
      <c r="J27" s="47" t="s">
        <v>94</v>
      </c>
      <c r="K27" s="47" t="s">
        <v>94</v>
      </c>
      <c r="L27" s="47" t="s">
        <v>94</v>
      </c>
      <c r="M27" s="47" t="s">
        <v>94</v>
      </c>
      <c r="N27" s="47" t="s">
        <v>94</v>
      </c>
      <c r="O27" s="47" t="s">
        <v>94</v>
      </c>
      <c r="P27" s="47" t="s">
        <v>94</v>
      </c>
      <c r="Q27" s="47" t="s">
        <v>94</v>
      </c>
      <c r="R27" s="47" t="s">
        <v>94</v>
      </c>
      <c r="S27" s="47" t="s">
        <v>94</v>
      </c>
      <c r="T27" s="47" t="s">
        <v>94</v>
      </c>
      <c r="U27" s="47" t="s">
        <v>94</v>
      </c>
      <c r="V27" s="47" t="s">
        <v>94</v>
      </c>
      <c r="W27" s="47" t="s">
        <v>94</v>
      </c>
      <c r="X27" s="47" t="s">
        <v>94</v>
      </c>
      <c r="Y27" s="47" t="s">
        <v>94</v>
      </c>
      <c r="Z27" s="47" t="s">
        <v>94</v>
      </c>
      <c r="AA27" s="47" t="s">
        <v>94</v>
      </c>
      <c r="AB27" s="47" t="s">
        <v>94</v>
      </c>
      <c r="AC27" s="47" t="s">
        <v>94</v>
      </c>
      <c r="AD27" s="47" t="s">
        <v>94</v>
      </c>
      <c r="AE27" s="47" t="s">
        <v>94</v>
      </c>
      <c r="AF27" s="47" t="s">
        <v>94</v>
      </c>
      <c r="AG27" s="47" t="s">
        <v>94</v>
      </c>
      <c r="AH27" s="47" t="s">
        <v>94</v>
      </c>
      <c r="AI27" s="47" t="s">
        <v>94</v>
      </c>
      <c r="AJ27" s="47" t="s">
        <v>94</v>
      </c>
      <c r="AK27" s="47" t="s">
        <v>94</v>
      </c>
      <c r="AL27" s="47" t="s">
        <v>94</v>
      </c>
      <c r="AM27" s="47" t="s">
        <v>94</v>
      </c>
      <c r="AN27" s="47" t="s">
        <v>94</v>
      </c>
      <c r="AO27" s="47" t="s">
        <v>94</v>
      </c>
      <c r="AP27" s="47" t="s">
        <v>94</v>
      </c>
      <c r="AQ27" s="47" t="s">
        <v>94</v>
      </c>
      <c r="AR27" s="47" t="s">
        <v>94</v>
      </c>
      <c r="AS27" s="47" t="s">
        <v>94</v>
      </c>
      <c r="AT27" s="47" t="s">
        <v>94</v>
      </c>
      <c r="AU27" s="47" t="s">
        <v>94</v>
      </c>
      <c r="AV27" s="47" t="s">
        <v>94</v>
      </c>
      <c r="AW27" s="47" t="s">
        <v>94</v>
      </c>
      <c r="AX27" s="47" t="s">
        <v>94</v>
      </c>
      <c r="AY27" s="47" t="s">
        <v>94</v>
      </c>
      <c r="AZ27" s="47" t="s">
        <v>94</v>
      </c>
      <c r="BA27" s="47" t="s">
        <v>94</v>
      </c>
      <c r="BB27" s="50"/>
      <c r="BC27" s="51"/>
      <c r="BD27" s="51"/>
      <c r="BE27" s="52"/>
      <c r="BF27" s="53"/>
    </row>
    <row r="28" spans="1:58" ht="66" customHeight="1" x14ac:dyDescent="0.25">
      <c r="A28" s="67">
        <v>45306</v>
      </c>
      <c r="B28" s="54" t="s">
        <v>78</v>
      </c>
      <c r="C28" s="45" t="s">
        <v>96</v>
      </c>
      <c r="D28" s="46" t="s">
        <v>88</v>
      </c>
      <c r="E28" s="66" t="s">
        <v>93</v>
      </c>
      <c r="F28" s="47" t="s">
        <v>94</v>
      </c>
      <c r="G28" s="47" t="s">
        <v>94</v>
      </c>
      <c r="H28" s="47" t="s">
        <v>94</v>
      </c>
      <c r="I28" s="47" t="s">
        <v>94</v>
      </c>
      <c r="J28" s="47" t="s">
        <v>94</v>
      </c>
      <c r="K28" s="47" t="s">
        <v>94</v>
      </c>
      <c r="L28" s="47" t="s">
        <v>94</v>
      </c>
      <c r="M28" s="47" t="s">
        <v>94</v>
      </c>
      <c r="N28" s="47" t="s">
        <v>94</v>
      </c>
      <c r="O28" s="47" t="s">
        <v>94</v>
      </c>
      <c r="P28" s="47" t="s">
        <v>94</v>
      </c>
      <c r="Q28" s="47" t="s">
        <v>94</v>
      </c>
      <c r="R28" s="47" t="s">
        <v>94</v>
      </c>
      <c r="S28" s="47" t="s">
        <v>94</v>
      </c>
      <c r="T28" s="47" t="s">
        <v>94</v>
      </c>
      <c r="U28" s="47" t="s">
        <v>94</v>
      </c>
      <c r="V28" s="47" t="s">
        <v>94</v>
      </c>
      <c r="W28" s="47" t="s">
        <v>94</v>
      </c>
      <c r="X28" s="47" t="s">
        <v>94</v>
      </c>
      <c r="Y28" s="47" t="s">
        <v>94</v>
      </c>
      <c r="Z28" s="47" t="s">
        <v>94</v>
      </c>
      <c r="AA28" s="47" t="s">
        <v>94</v>
      </c>
      <c r="AB28" s="47" t="s">
        <v>94</v>
      </c>
      <c r="AC28" s="47" t="s">
        <v>94</v>
      </c>
      <c r="AD28" s="47" t="s">
        <v>94</v>
      </c>
      <c r="AE28" s="47" t="s">
        <v>94</v>
      </c>
      <c r="AF28" s="47" t="s">
        <v>94</v>
      </c>
      <c r="AG28" s="47" t="s">
        <v>94</v>
      </c>
      <c r="AH28" s="47" t="s">
        <v>94</v>
      </c>
      <c r="AI28" s="47" t="s">
        <v>94</v>
      </c>
      <c r="AJ28" s="47" t="s">
        <v>94</v>
      </c>
      <c r="AK28" s="47" t="s">
        <v>94</v>
      </c>
      <c r="AL28" s="47" t="s">
        <v>94</v>
      </c>
      <c r="AM28" s="47" t="s">
        <v>94</v>
      </c>
      <c r="AN28" s="47" t="s">
        <v>94</v>
      </c>
      <c r="AO28" s="47" t="s">
        <v>94</v>
      </c>
      <c r="AP28" s="47" t="s">
        <v>94</v>
      </c>
      <c r="AQ28" s="47" t="s">
        <v>94</v>
      </c>
      <c r="AR28" s="47" t="s">
        <v>94</v>
      </c>
      <c r="AS28" s="47" t="s">
        <v>94</v>
      </c>
      <c r="AT28" s="47" t="s">
        <v>94</v>
      </c>
      <c r="AU28" s="47" t="s">
        <v>94</v>
      </c>
      <c r="AV28" s="47" t="s">
        <v>94</v>
      </c>
      <c r="AW28" s="47" t="s">
        <v>94</v>
      </c>
      <c r="AX28" s="47" t="s">
        <v>94</v>
      </c>
      <c r="AY28" s="47" t="s">
        <v>94</v>
      </c>
      <c r="AZ28" s="47" t="s">
        <v>94</v>
      </c>
      <c r="BA28" s="47" t="s">
        <v>94</v>
      </c>
      <c r="BB28" s="50"/>
      <c r="BC28" s="51"/>
      <c r="BD28" s="51"/>
      <c r="BE28" s="52"/>
      <c r="BF28" s="53"/>
    </row>
    <row r="29" spans="1:58" ht="54" customHeight="1" x14ac:dyDescent="0.25">
      <c r="A29" s="67">
        <v>45306</v>
      </c>
      <c r="B29" s="54" t="s">
        <v>79</v>
      </c>
      <c r="C29" s="45" t="s">
        <v>96</v>
      </c>
      <c r="D29" s="46" t="s">
        <v>88</v>
      </c>
      <c r="E29" s="66" t="s">
        <v>93</v>
      </c>
      <c r="F29" s="47" t="s">
        <v>94</v>
      </c>
      <c r="G29" s="47" t="s">
        <v>94</v>
      </c>
      <c r="H29" s="47" t="s">
        <v>94</v>
      </c>
      <c r="I29" s="47" t="s">
        <v>94</v>
      </c>
      <c r="J29" s="47" t="s">
        <v>94</v>
      </c>
      <c r="K29" s="47" t="s">
        <v>94</v>
      </c>
      <c r="L29" s="47" t="s">
        <v>94</v>
      </c>
      <c r="M29" s="47" t="s">
        <v>94</v>
      </c>
      <c r="N29" s="47" t="s">
        <v>94</v>
      </c>
      <c r="O29" s="47" t="s">
        <v>94</v>
      </c>
      <c r="P29" s="47" t="s">
        <v>94</v>
      </c>
      <c r="Q29" s="47" t="s">
        <v>94</v>
      </c>
      <c r="R29" s="47" t="s">
        <v>94</v>
      </c>
      <c r="S29" s="47" t="s">
        <v>94</v>
      </c>
      <c r="T29" s="47" t="s">
        <v>94</v>
      </c>
      <c r="U29" s="47" t="s">
        <v>94</v>
      </c>
      <c r="V29" s="47" t="s">
        <v>94</v>
      </c>
      <c r="W29" s="47" t="s">
        <v>94</v>
      </c>
      <c r="X29" s="47" t="s">
        <v>94</v>
      </c>
      <c r="Y29" s="47" t="s">
        <v>94</v>
      </c>
      <c r="Z29" s="47" t="s">
        <v>94</v>
      </c>
      <c r="AA29" s="47" t="s">
        <v>94</v>
      </c>
      <c r="AB29" s="47" t="s">
        <v>94</v>
      </c>
      <c r="AC29" s="47" t="s">
        <v>94</v>
      </c>
      <c r="AD29" s="47" t="s">
        <v>94</v>
      </c>
      <c r="AE29" s="47" t="s">
        <v>94</v>
      </c>
      <c r="AF29" s="47" t="s">
        <v>94</v>
      </c>
      <c r="AG29" s="47" t="s">
        <v>94</v>
      </c>
      <c r="AH29" s="47" t="s">
        <v>94</v>
      </c>
      <c r="AI29" s="47" t="s">
        <v>94</v>
      </c>
      <c r="AJ29" s="47" t="s">
        <v>94</v>
      </c>
      <c r="AK29" s="47" t="s">
        <v>94</v>
      </c>
      <c r="AL29" s="47" t="s">
        <v>94</v>
      </c>
      <c r="AM29" s="47" t="s">
        <v>94</v>
      </c>
      <c r="AN29" s="47" t="s">
        <v>94</v>
      </c>
      <c r="AO29" s="47" t="s">
        <v>94</v>
      </c>
      <c r="AP29" s="47" t="s">
        <v>94</v>
      </c>
      <c r="AQ29" s="47" t="s">
        <v>94</v>
      </c>
      <c r="AR29" s="47" t="s">
        <v>94</v>
      </c>
      <c r="AS29" s="47" t="s">
        <v>94</v>
      </c>
      <c r="AT29" s="47" t="s">
        <v>94</v>
      </c>
      <c r="AU29" s="47" t="s">
        <v>94</v>
      </c>
      <c r="AV29" s="47" t="s">
        <v>94</v>
      </c>
      <c r="AW29" s="47" t="s">
        <v>94</v>
      </c>
      <c r="AX29" s="47" t="s">
        <v>94</v>
      </c>
      <c r="AY29" s="47" t="s">
        <v>94</v>
      </c>
      <c r="AZ29" s="47" t="s">
        <v>94</v>
      </c>
      <c r="BA29" s="47" t="s">
        <v>94</v>
      </c>
      <c r="BB29" s="50"/>
      <c r="BC29" s="51"/>
      <c r="BD29" s="51"/>
      <c r="BE29" s="52"/>
      <c r="BF29" s="53"/>
    </row>
    <row r="30" spans="1:58" ht="49.5" customHeight="1" x14ac:dyDescent="0.25">
      <c r="A30" s="67">
        <v>45306</v>
      </c>
      <c r="B30" s="54" t="s">
        <v>80</v>
      </c>
      <c r="C30" s="45" t="s">
        <v>96</v>
      </c>
      <c r="D30" s="46" t="s">
        <v>88</v>
      </c>
      <c r="E30" s="66" t="s">
        <v>93</v>
      </c>
      <c r="F30" s="47" t="s">
        <v>94</v>
      </c>
      <c r="G30" s="47" t="s">
        <v>94</v>
      </c>
      <c r="H30" s="47" t="s">
        <v>94</v>
      </c>
      <c r="I30" s="47" t="s">
        <v>94</v>
      </c>
      <c r="J30" s="47" t="s">
        <v>94</v>
      </c>
      <c r="K30" s="47" t="s">
        <v>94</v>
      </c>
      <c r="L30" s="47" t="s">
        <v>94</v>
      </c>
      <c r="M30" s="47" t="s">
        <v>94</v>
      </c>
      <c r="N30" s="47" t="s">
        <v>94</v>
      </c>
      <c r="O30" s="47" t="s">
        <v>94</v>
      </c>
      <c r="P30" s="47" t="s">
        <v>94</v>
      </c>
      <c r="Q30" s="47" t="s">
        <v>94</v>
      </c>
      <c r="R30" s="47" t="s">
        <v>94</v>
      </c>
      <c r="S30" s="47" t="s">
        <v>94</v>
      </c>
      <c r="T30" s="47" t="s">
        <v>94</v>
      </c>
      <c r="U30" s="47" t="s">
        <v>94</v>
      </c>
      <c r="V30" s="47" t="s">
        <v>94</v>
      </c>
      <c r="W30" s="47" t="s">
        <v>94</v>
      </c>
      <c r="X30" s="47" t="s">
        <v>94</v>
      </c>
      <c r="Y30" s="47" t="s">
        <v>94</v>
      </c>
      <c r="Z30" s="47" t="s">
        <v>94</v>
      </c>
      <c r="AA30" s="47" t="s">
        <v>94</v>
      </c>
      <c r="AB30" s="47" t="s">
        <v>94</v>
      </c>
      <c r="AC30" s="47" t="s">
        <v>94</v>
      </c>
      <c r="AD30" s="47" t="s">
        <v>94</v>
      </c>
      <c r="AE30" s="47" t="s">
        <v>94</v>
      </c>
      <c r="AF30" s="47" t="s">
        <v>94</v>
      </c>
      <c r="AG30" s="47" t="s">
        <v>94</v>
      </c>
      <c r="AH30" s="47" t="s">
        <v>94</v>
      </c>
      <c r="AI30" s="47" t="s">
        <v>94</v>
      </c>
      <c r="AJ30" s="47" t="s">
        <v>94</v>
      </c>
      <c r="AK30" s="47" t="s">
        <v>94</v>
      </c>
      <c r="AL30" s="47" t="s">
        <v>94</v>
      </c>
      <c r="AM30" s="47" t="s">
        <v>94</v>
      </c>
      <c r="AN30" s="47" t="s">
        <v>94</v>
      </c>
      <c r="AO30" s="47" t="s">
        <v>94</v>
      </c>
      <c r="AP30" s="47" t="s">
        <v>94</v>
      </c>
      <c r="AQ30" s="47" t="s">
        <v>94</v>
      </c>
      <c r="AR30" s="47" t="s">
        <v>94</v>
      </c>
      <c r="AS30" s="47" t="s">
        <v>94</v>
      </c>
      <c r="AT30" s="47" t="s">
        <v>94</v>
      </c>
      <c r="AU30" s="47" t="s">
        <v>94</v>
      </c>
      <c r="AV30" s="47" t="s">
        <v>94</v>
      </c>
      <c r="AW30" s="47" t="s">
        <v>94</v>
      </c>
      <c r="AX30" s="47" t="s">
        <v>94</v>
      </c>
      <c r="AY30" s="47" t="s">
        <v>94</v>
      </c>
      <c r="AZ30" s="47" t="s">
        <v>94</v>
      </c>
      <c r="BA30" s="47" t="s">
        <v>94</v>
      </c>
      <c r="BB30" s="50"/>
      <c r="BC30" s="51"/>
      <c r="BD30" s="51"/>
      <c r="BE30" s="52"/>
      <c r="BF30" s="53"/>
    </row>
    <row r="31" spans="1:58" ht="54" customHeight="1" x14ac:dyDescent="0.25">
      <c r="A31" s="67">
        <v>45306</v>
      </c>
      <c r="B31" s="54" t="s">
        <v>81</v>
      </c>
      <c r="C31" s="45" t="s">
        <v>96</v>
      </c>
      <c r="D31" s="46" t="s">
        <v>88</v>
      </c>
      <c r="E31" s="66" t="s">
        <v>93</v>
      </c>
      <c r="F31" s="47"/>
      <c r="G31" s="48"/>
      <c r="H31" s="48"/>
      <c r="I31" s="49"/>
      <c r="J31" s="47"/>
      <c r="K31" s="48"/>
      <c r="L31" s="48"/>
      <c r="M31" s="49"/>
      <c r="N31" s="47" t="s">
        <v>94</v>
      </c>
      <c r="O31" s="48" t="s">
        <v>94</v>
      </c>
      <c r="P31" s="48" t="s">
        <v>94</v>
      </c>
      <c r="Q31" s="49" t="s">
        <v>94</v>
      </c>
      <c r="R31" s="47"/>
      <c r="S31" s="48"/>
      <c r="T31" s="48"/>
      <c r="U31" s="49"/>
      <c r="V31" s="47"/>
      <c r="W31" s="48"/>
      <c r="X31" s="48"/>
      <c r="Y31" s="49"/>
      <c r="Z31" s="47" t="s">
        <v>94</v>
      </c>
      <c r="AA31" s="48" t="s">
        <v>94</v>
      </c>
      <c r="AB31" s="48" t="s">
        <v>94</v>
      </c>
      <c r="AC31" s="49" t="s">
        <v>94</v>
      </c>
      <c r="AD31" s="47"/>
      <c r="AE31" s="48"/>
      <c r="AF31" s="48"/>
      <c r="AG31" s="49"/>
      <c r="AH31" s="47"/>
      <c r="AI31" s="48"/>
      <c r="AJ31" s="48"/>
      <c r="AK31" s="49"/>
      <c r="AL31" s="47"/>
      <c r="AM31" s="48"/>
      <c r="AN31" s="48"/>
      <c r="AO31" s="49"/>
      <c r="AP31" s="47" t="s">
        <v>94</v>
      </c>
      <c r="AQ31" s="48" t="s">
        <v>94</v>
      </c>
      <c r="AR31" s="48" t="s">
        <v>94</v>
      </c>
      <c r="AS31" s="49" t="s">
        <v>94</v>
      </c>
      <c r="AT31" s="47"/>
      <c r="AU31" s="48"/>
      <c r="AV31" s="48"/>
      <c r="AW31" s="49"/>
      <c r="AX31" s="47"/>
      <c r="AY31" s="48"/>
      <c r="AZ31" s="48"/>
      <c r="BA31" s="49"/>
      <c r="BB31" s="50"/>
      <c r="BC31" s="51"/>
      <c r="BD31" s="51"/>
      <c r="BE31" s="52"/>
      <c r="BF31" s="53"/>
    </row>
    <row r="32" spans="1:58" ht="51" customHeight="1" x14ac:dyDescent="0.25">
      <c r="A32" s="67">
        <v>45306</v>
      </c>
      <c r="B32" s="54" t="s">
        <v>82</v>
      </c>
      <c r="C32" s="45" t="s">
        <v>96</v>
      </c>
      <c r="D32" s="46" t="s">
        <v>88</v>
      </c>
      <c r="E32" s="66" t="s">
        <v>93</v>
      </c>
      <c r="F32" s="47"/>
      <c r="G32" s="48"/>
      <c r="H32" s="48"/>
      <c r="I32" s="49"/>
      <c r="J32" s="47" t="s">
        <v>94</v>
      </c>
      <c r="K32" s="48" t="s">
        <v>94</v>
      </c>
      <c r="L32" s="48" t="s">
        <v>94</v>
      </c>
      <c r="M32" s="49" t="s">
        <v>94</v>
      </c>
      <c r="N32" s="47"/>
      <c r="O32" s="48"/>
      <c r="P32" s="48"/>
      <c r="Q32" s="49"/>
      <c r="R32" s="47"/>
      <c r="S32" s="48"/>
      <c r="T32" s="48"/>
      <c r="U32" s="49"/>
      <c r="V32" s="47"/>
      <c r="W32" s="48"/>
      <c r="X32" s="48"/>
      <c r="Y32" s="49"/>
      <c r="Z32" s="47" t="s">
        <v>94</v>
      </c>
      <c r="AA32" s="48" t="s">
        <v>94</v>
      </c>
      <c r="AB32" s="48" t="s">
        <v>94</v>
      </c>
      <c r="AC32" s="49" t="s">
        <v>94</v>
      </c>
      <c r="AD32" s="47"/>
      <c r="AE32" s="48"/>
      <c r="AF32" s="48"/>
      <c r="AG32" s="49"/>
      <c r="AH32" s="47"/>
      <c r="AI32" s="48"/>
      <c r="AJ32" s="48"/>
      <c r="AK32" s="49"/>
      <c r="AL32" s="47"/>
      <c r="AM32" s="48"/>
      <c r="AN32" s="48"/>
      <c r="AO32" s="49"/>
      <c r="AP32" s="47"/>
      <c r="AQ32" s="48"/>
      <c r="AR32" s="48"/>
      <c r="AS32" s="49"/>
      <c r="AT32" s="47" t="s">
        <v>94</v>
      </c>
      <c r="AU32" s="48" t="s">
        <v>94</v>
      </c>
      <c r="AV32" s="48" t="s">
        <v>94</v>
      </c>
      <c r="AW32" s="49" t="s">
        <v>94</v>
      </c>
      <c r="AX32" s="47"/>
      <c r="AY32" s="48"/>
      <c r="AZ32" s="48"/>
      <c r="BA32" s="49"/>
      <c r="BB32" s="50"/>
      <c r="BC32" s="51"/>
      <c r="BD32" s="51"/>
      <c r="BE32" s="52"/>
      <c r="BF32" s="53"/>
    </row>
    <row r="33" spans="1:58" ht="52.5" customHeight="1" x14ac:dyDescent="0.25">
      <c r="A33" s="67">
        <v>45306</v>
      </c>
      <c r="B33" s="54" t="s">
        <v>98</v>
      </c>
      <c r="C33" s="45" t="s">
        <v>94</v>
      </c>
      <c r="D33" s="46" t="s">
        <v>88</v>
      </c>
      <c r="E33" s="66" t="s">
        <v>93</v>
      </c>
      <c r="F33" s="47"/>
      <c r="G33" s="48"/>
      <c r="H33" s="48"/>
      <c r="I33" s="49"/>
      <c r="J33" s="47"/>
      <c r="K33" s="48"/>
      <c r="L33" s="48"/>
      <c r="M33" s="49"/>
      <c r="N33" s="47" t="s">
        <v>94</v>
      </c>
      <c r="O33" s="48" t="s">
        <v>94</v>
      </c>
      <c r="P33" s="48" t="s">
        <v>94</v>
      </c>
      <c r="Q33" s="49" t="s">
        <v>94</v>
      </c>
      <c r="R33" s="47"/>
      <c r="S33" s="48"/>
      <c r="T33" s="48"/>
      <c r="U33" s="49"/>
      <c r="V33" s="47"/>
      <c r="W33" s="48"/>
      <c r="X33" s="48"/>
      <c r="Y33" s="49"/>
      <c r="Z33" s="47" t="s">
        <v>94</v>
      </c>
      <c r="AA33" s="48" t="s">
        <v>94</v>
      </c>
      <c r="AB33" s="48" t="s">
        <v>94</v>
      </c>
      <c r="AC33" s="49" t="s">
        <v>94</v>
      </c>
      <c r="AD33" s="47"/>
      <c r="AE33" s="48"/>
      <c r="AF33" s="48"/>
      <c r="AG33" s="49"/>
      <c r="AH33" s="47"/>
      <c r="AI33" s="48"/>
      <c r="AJ33" s="48"/>
      <c r="AK33" s="49"/>
      <c r="AL33" s="47"/>
      <c r="AM33" s="48"/>
      <c r="AN33" s="48"/>
      <c r="AO33" s="49"/>
      <c r="AP33" s="47"/>
      <c r="AQ33" s="48"/>
      <c r="AR33" s="48"/>
      <c r="AS33" s="49"/>
      <c r="AT33" s="47" t="s">
        <v>94</v>
      </c>
      <c r="AU33" s="48" t="s">
        <v>94</v>
      </c>
      <c r="AV33" s="48" t="s">
        <v>94</v>
      </c>
      <c r="AW33" s="49" t="s">
        <v>94</v>
      </c>
      <c r="AX33" s="47"/>
      <c r="AY33" s="48"/>
      <c r="AZ33" s="48"/>
      <c r="BA33" s="49"/>
      <c r="BB33" s="50"/>
      <c r="BC33" s="51"/>
      <c r="BD33" s="51"/>
      <c r="BE33" s="52"/>
      <c r="BF33" s="53"/>
    </row>
    <row r="34" spans="1:58" ht="55.5" customHeight="1" x14ac:dyDescent="0.25">
      <c r="A34" s="67">
        <v>45306</v>
      </c>
      <c r="B34" s="54" t="s">
        <v>83</v>
      </c>
      <c r="C34" s="45" t="s">
        <v>96</v>
      </c>
      <c r="D34" s="46" t="s">
        <v>88</v>
      </c>
      <c r="E34" s="66" t="s">
        <v>93</v>
      </c>
      <c r="F34" s="47"/>
      <c r="G34" s="48"/>
      <c r="H34" s="48"/>
      <c r="I34" s="49"/>
      <c r="J34" s="47"/>
      <c r="K34" s="48"/>
      <c r="L34" s="48"/>
      <c r="M34" s="49"/>
      <c r="N34" s="47" t="s">
        <v>94</v>
      </c>
      <c r="O34" s="48" t="s">
        <v>94</v>
      </c>
      <c r="P34" s="48" t="s">
        <v>94</v>
      </c>
      <c r="Q34" s="49" t="s">
        <v>94</v>
      </c>
      <c r="R34" s="47"/>
      <c r="S34" s="48"/>
      <c r="T34" s="48"/>
      <c r="U34" s="49"/>
      <c r="V34" s="47"/>
      <c r="W34" s="48"/>
      <c r="X34" s="48"/>
      <c r="Y34" s="49"/>
      <c r="Z34" s="47"/>
      <c r="AA34" s="48"/>
      <c r="AB34" s="48"/>
      <c r="AC34" s="49"/>
      <c r="AD34" s="47"/>
      <c r="AE34" s="48"/>
      <c r="AF34" s="48"/>
      <c r="AG34" s="49"/>
      <c r="AH34" s="47" t="s">
        <v>94</v>
      </c>
      <c r="AI34" s="48" t="s">
        <v>94</v>
      </c>
      <c r="AJ34" s="48" t="s">
        <v>94</v>
      </c>
      <c r="AK34" s="49" t="s">
        <v>94</v>
      </c>
      <c r="AL34" s="47"/>
      <c r="AM34" s="48"/>
      <c r="AN34" s="48"/>
      <c r="AO34" s="49"/>
      <c r="AP34" s="47"/>
      <c r="AQ34" s="48"/>
      <c r="AR34" s="48"/>
      <c r="AS34" s="49"/>
      <c r="AT34" s="47" t="s">
        <v>94</v>
      </c>
      <c r="AU34" s="48" t="s">
        <v>94</v>
      </c>
      <c r="AV34" s="48" t="s">
        <v>94</v>
      </c>
      <c r="AW34" s="49" t="s">
        <v>94</v>
      </c>
      <c r="AX34" s="47"/>
      <c r="AY34" s="48"/>
      <c r="AZ34" s="48"/>
      <c r="BA34" s="49"/>
      <c r="BB34" s="50"/>
      <c r="BC34" s="51"/>
      <c r="BD34" s="51"/>
      <c r="BE34" s="52"/>
      <c r="BF34" s="53"/>
    </row>
    <row r="35" spans="1:58" ht="57.75" customHeight="1" x14ac:dyDescent="0.25">
      <c r="A35" s="67">
        <v>45306</v>
      </c>
      <c r="B35" s="54" t="s">
        <v>84</v>
      </c>
      <c r="C35" s="45" t="s">
        <v>96</v>
      </c>
      <c r="D35" s="46" t="s">
        <v>88</v>
      </c>
      <c r="E35" s="66" t="s">
        <v>93</v>
      </c>
      <c r="F35" s="47" t="s">
        <v>94</v>
      </c>
      <c r="G35" s="47" t="s">
        <v>94</v>
      </c>
      <c r="H35" s="47" t="s">
        <v>94</v>
      </c>
      <c r="I35" s="47" t="s">
        <v>94</v>
      </c>
      <c r="J35" s="47" t="s">
        <v>94</v>
      </c>
      <c r="K35" s="47" t="s">
        <v>94</v>
      </c>
      <c r="L35" s="47" t="s">
        <v>94</v>
      </c>
      <c r="M35" s="47" t="s">
        <v>94</v>
      </c>
      <c r="N35" s="47" t="s">
        <v>94</v>
      </c>
      <c r="O35" s="47" t="s">
        <v>94</v>
      </c>
      <c r="P35" s="47" t="s">
        <v>94</v>
      </c>
      <c r="Q35" s="47" t="s">
        <v>94</v>
      </c>
      <c r="R35" s="47" t="s">
        <v>94</v>
      </c>
      <c r="S35" s="47" t="s">
        <v>94</v>
      </c>
      <c r="T35" s="47" t="s">
        <v>94</v>
      </c>
      <c r="U35" s="47" t="s">
        <v>94</v>
      </c>
      <c r="V35" s="47" t="s">
        <v>94</v>
      </c>
      <c r="W35" s="47" t="s">
        <v>94</v>
      </c>
      <c r="X35" s="47" t="s">
        <v>94</v>
      </c>
      <c r="Y35" s="47" t="s">
        <v>94</v>
      </c>
      <c r="Z35" s="47" t="s">
        <v>94</v>
      </c>
      <c r="AA35" s="47" t="s">
        <v>94</v>
      </c>
      <c r="AB35" s="47" t="s">
        <v>94</v>
      </c>
      <c r="AC35" s="47" t="s">
        <v>94</v>
      </c>
      <c r="AD35" s="47" t="s">
        <v>94</v>
      </c>
      <c r="AE35" s="47" t="s">
        <v>94</v>
      </c>
      <c r="AF35" s="47" t="s">
        <v>94</v>
      </c>
      <c r="AG35" s="47" t="s">
        <v>94</v>
      </c>
      <c r="AH35" s="47" t="s">
        <v>94</v>
      </c>
      <c r="AI35" s="47" t="s">
        <v>94</v>
      </c>
      <c r="AJ35" s="47" t="s">
        <v>94</v>
      </c>
      <c r="AK35" s="47" t="s">
        <v>94</v>
      </c>
      <c r="AL35" s="47" t="s">
        <v>94</v>
      </c>
      <c r="AM35" s="47" t="s">
        <v>94</v>
      </c>
      <c r="AN35" s="47" t="s">
        <v>94</v>
      </c>
      <c r="AO35" s="47" t="s">
        <v>94</v>
      </c>
      <c r="AP35" s="47" t="s">
        <v>94</v>
      </c>
      <c r="AQ35" s="47" t="s">
        <v>94</v>
      </c>
      <c r="AR35" s="47" t="s">
        <v>94</v>
      </c>
      <c r="AS35" s="47" t="s">
        <v>94</v>
      </c>
      <c r="AT35" s="47" t="s">
        <v>94</v>
      </c>
      <c r="AU35" s="47" t="s">
        <v>94</v>
      </c>
      <c r="AV35" s="47" t="s">
        <v>94</v>
      </c>
      <c r="AW35" s="47" t="s">
        <v>94</v>
      </c>
      <c r="AX35" s="47" t="s">
        <v>94</v>
      </c>
      <c r="AY35" s="47" t="s">
        <v>94</v>
      </c>
      <c r="AZ35" s="47" t="s">
        <v>94</v>
      </c>
      <c r="BA35" s="47" t="s">
        <v>94</v>
      </c>
      <c r="BB35" s="50"/>
      <c r="BC35" s="51"/>
      <c r="BD35" s="51"/>
      <c r="BE35" s="52"/>
      <c r="BF35" s="53"/>
    </row>
    <row r="36" spans="1:58" ht="57.75" customHeight="1" x14ac:dyDescent="0.25">
      <c r="A36" s="67">
        <v>45306</v>
      </c>
      <c r="B36" s="54" t="s">
        <v>85</v>
      </c>
      <c r="C36" s="45" t="s">
        <v>96</v>
      </c>
      <c r="D36" s="46" t="s">
        <v>88</v>
      </c>
      <c r="E36" s="66" t="s">
        <v>93</v>
      </c>
      <c r="F36" s="47"/>
      <c r="G36" s="48"/>
      <c r="H36" s="48"/>
      <c r="I36" s="49"/>
      <c r="J36" s="47"/>
      <c r="K36" s="48"/>
      <c r="L36" s="48"/>
      <c r="M36" s="49"/>
      <c r="N36" s="47" t="s">
        <v>94</v>
      </c>
      <c r="O36" s="48" t="s">
        <v>94</v>
      </c>
      <c r="P36" s="48" t="s">
        <v>94</v>
      </c>
      <c r="Q36" s="49" t="s">
        <v>94</v>
      </c>
      <c r="R36" s="47"/>
      <c r="S36" s="48"/>
      <c r="T36" s="48"/>
      <c r="U36" s="49"/>
      <c r="V36" s="47"/>
      <c r="W36" s="48"/>
      <c r="X36" s="48"/>
      <c r="Y36" s="49"/>
      <c r="Z36" s="47"/>
      <c r="AA36" s="48"/>
      <c r="AB36" s="48"/>
      <c r="AC36" s="49"/>
      <c r="AD36" s="47"/>
      <c r="AE36" s="48"/>
      <c r="AF36" s="48"/>
      <c r="AG36" s="49"/>
      <c r="AH36" s="47"/>
      <c r="AI36" s="48"/>
      <c r="AJ36" s="48"/>
      <c r="AK36" s="49"/>
      <c r="AL36" s="47"/>
      <c r="AM36" s="48"/>
      <c r="AN36" s="48"/>
      <c r="AO36" s="49"/>
      <c r="AP36" s="47"/>
      <c r="AQ36" s="48"/>
      <c r="AR36" s="48"/>
      <c r="AS36" s="49"/>
      <c r="AT36" s="47"/>
      <c r="AU36" s="48"/>
      <c r="AV36" s="48"/>
      <c r="AW36" s="49"/>
      <c r="AX36" s="47"/>
      <c r="AY36" s="48"/>
      <c r="AZ36" s="48"/>
      <c r="BA36" s="49"/>
      <c r="BB36" s="50"/>
      <c r="BC36" s="51"/>
      <c r="BD36" s="51"/>
      <c r="BE36" s="52"/>
      <c r="BF36" s="53"/>
    </row>
    <row r="37" spans="1:58" ht="57.75" customHeight="1" x14ac:dyDescent="0.25">
      <c r="A37" s="67">
        <v>45306</v>
      </c>
      <c r="B37" s="54" t="s">
        <v>97</v>
      </c>
      <c r="C37" s="45" t="s">
        <v>94</v>
      </c>
      <c r="D37" s="46" t="s">
        <v>88</v>
      </c>
      <c r="E37" s="66" t="s">
        <v>93</v>
      </c>
      <c r="F37" s="47"/>
      <c r="G37" s="48"/>
      <c r="H37" s="48"/>
      <c r="I37" s="49"/>
      <c r="J37" s="47"/>
      <c r="K37" s="48"/>
      <c r="L37" s="48"/>
      <c r="M37" s="49"/>
      <c r="N37" s="47"/>
      <c r="O37" s="48"/>
      <c r="P37" s="48"/>
      <c r="Q37" s="49"/>
      <c r="R37" s="47"/>
      <c r="S37" s="48"/>
      <c r="T37" s="48"/>
      <c r="U37" s="49"/>
      <c r="V37" s="47"/>
      <c r="W37" s="48"/>
      <c r="X37" s="48"/>
      <c r="Y37" s="49"/>
      <c r="Z37" s="47" t="s">
        <v>94</v>
      </c>
      <c r="AA37" s="48" t="s">
        <v>94</v>
      </c>
      <c r="AB37" s="48" t="s">
        <v>94</v>
      </c>
      <c r="AC37" s="49" t="s">
        <v>94</v>
      </c>
      <c r="AD37" s="47"/>
      <c r="AE37" s="48"/>
      <c r="AF37" s="48"/>
      <c r="AG37" s="49"/>
      <c r="AH37" s="47"/>
      <c r="AI37" s="48"/>
      <c r="AJ37" s="48"/>
      <c r="AK37" s="49"/>
      <c r="AL37" s="47"/>
      <c r="AM37" s="48"/>
      <c r="AN37" s="48"/>
      <c r="AO37" s="49"/>
      <c r="AP37" s="47"/>
      <c r="AQ37" s="48"/>
      <c r="AR37" s="48"/>
      <c r="AS37" s="49"/>
      <c r="AT37" s="47" t="s">
        <v>94</v>
      </c>
      <c r="AU37" s="48" t="s">
        <v>94</v>
      </c>
      <c r="AV37" s="48" t="s">
        <v>94</v>
      </c>
      <c r="AW37" s="49" t="s">
        <v>94</v>
      </c>
      <c r="AX37" s="47"/>
      <c r="AY37" s="48"/>
      <c r="AZ37" s="48"/>
      <c r="BA37" s="49"/>
      <c r="BB37" s="50"/>
      <c r="BC37" s="51"/>
      <c r="BD37" s="51"/>
      <c r="BE37" s="52"/>
      <c r="BF37" s="53"/>
    </row>
    <row r="38" spans="1:58" ht="52.5" customHeight="1" x14ac:dyDescent="0.25">
      <c r="A38" s="67">
        <v>45328</v>
      </c>
      <c r="B38" s="54" t="s">
        <v>86</v>
      </c>
      <c r="C38" s="45" t="s">
        <v>94</v>
      </c>
      <c r="D38" s="46" t="s">
        <v>88</v>
      </c>
      <c r="E38" s="66" t="s">
        <v>93</v>
      </c>
      <c r="F38" s="47" t="s">
        <v>94</v>
      </c>
      <c r="G38" s="48" t="s">
        <v>94</v>
      </c>
      <c r="H38" s="48" t="s">
        <v>94</v>
      </c>
      <c r="I38" s="49" t="s">
        <v>94</v>
      </c>
      <c r="J38" s="47" t="s">
        <v>94</v>
      </c>
      <c r="K38" s="48" t="s">
        <v>94</v>
      </c>
      <c r="L38" s="48" t="s">
        <v>94</v>
      </c>
      <c r="M38" s="49" t="s">
        <v>94</v>
      </c>
      <c r="N38" s="47"/>
      <c r="O38" s="48"/>
      <c r="P38" s="48"/>
      <c r="Q38" s="49"/>
      <c r="R38" s="47"/>
      <c r="S38" s="48"/>
      <c r="T38" s="48"/>
      <c r="U38" s="49"/>
      <c r="V38" s="47"/>
      <c r="W38" s="48"/>
      <c r="X38" s="48"/>
      <c r="Y38" s="49"/>
      <c r="Z38" s="47"/>
      <c r="AA38" s="48"/>
      <c r="AB38" s="48"/>
      <c r="AC38" s="49"/>
      <c r="AD38" s="47"/>
      <c r="AE38" s="48"/>
      <c r="AF38" s="48"/>
      <c r="AG38" s="49"/>
      <c r="AH38" s="47"/>
      <c r="AI38" s="48"/>
      <c r="AJ38" s="48"/>
      <c r="AK38" s="49"/>
      <c r="AL38" s="47"/>
      <c r="AM38" s="48"/>
      <c r="AN38" s="48"/>
      <c r="AO38" s="49"/>
      <c r="AP38" s="47"/>
      <c r="AQ38" s="48"/>
      <c r="AR38" s="48"/>
      <c r="AS38" s="49"/>
      <c r="AT38" s="47"/>
      <c r="AU38" s="48"/>
      <c r="AV38" s="48"/>
      <c r="AW38" s="49"/>
      <c r="AX38" s="47"/>
      <c r="AY38" s="48"/>
      <c r="AZ38" s="48"/>
      <c r="BA38" s="49"/>
      <c r="BB38" s="50"/>
      <c r="BC38" s="51"/>
      <c r="BD38" s="51"/>
      <c r="BE38" s="52"/>
      <c r="BF38" s="53"/>
    </row>
    <row r="39" spans="1:58" ht="51" customHeight="1" x14ac:dyDescent="0.25">
      <c r="A39" s="67">
        <v>45329</v>
      </c>
      <c r="B39" s="54" t="s">
        <v>87</v>
      </c>
      <c r="C39" s="45" t="s">
        <v>94</v>
      </c>
      <c r="D39" s="46" t="s">
        <v>88</v>
      </c>
      <c r="E39" s="66" t="s">
        <v>93</v>
      </c>
      <c r="F39" s="47"/>
      <c r="G39" s="48"/>
      <c r="H39" s="48"/>
      <c r="I39" s="49"/>
      <c r="J39" s="47"/>
      <c r="K39" s="48"/>
      <c r="L39" s="48"/>
      <c r="M39" s="49"/>
      <c r="N39" s="47" t="s">
        <v>94</v>
      </c>
      <c r="O39" s="48" t="s">
        <v>94</v>
      </c>
      <c r="P39" s="48" t="s">
        <v>94</v>
      </c>
      <c r="Q39" s="49" t="s">
        <v>94</v>
      </c>
      <c r="R39" s="47"/>
      <c r="S39" s="48"/>
      <c r="T39" s="48"/>
      <c r="U39" s="49"/>
      <c r="V39" s="47"/>
      <c r="W39" s="48"/>
      <c r="X39" s="48"/>
      <c r="Y39" s="49"/>
      <c r="Z39" s="47"/>
      <c r="AA39" s="48"/>
      <c r="AB39" s="48"/>
      <c r="AC39" s="49"/>
      <c r="AD39" s="47"/>
      <c r="AE39" s="48"/>
      <c r="AF39" s="48"/>
      <c r="AG39" s="49"/>
      <c r="AH39" s="47"/>
      <c r="AI39" s="48"/>
      <c r="AJ39" s="48"/>
      <c r="AK39" s="49"/>
      <c r="AL39" s="47"/>
      <c r="AM39" s="48"/>
      <c r="AN39" s="48"/>
      <c r="AO39" s="49"/>
      <c r="AP39" s="47"/>
      <c r="AQ39" s="48"/>
      <c r="AR39" s="48"/>
      <c r="AS39" s="49"/>
      <c r="AT39" s="47"/>
      <c r="AU39" s="48"/>
      <c r="AV39" s="48"/>
      <c r="AW39" s="49"/>
      <c r="AX39" s="47"/>
      <c r="AY39" s="48"/>
      <c r="AZ39" s="48"/>
      <c r="BA39" s="49"/>
      <c r="BB39" s="50"/>
      <c r="BC39" s="51"/>
      <c r="BD39" s="51"/>
      <c r="BE39" s="52"/>
      <c r="BF39" s="53"/>
    </row>
    <row r="40" spans="1:58" ht="37.9" customHeight="1" x14ac:dyDescent="0.25">
      <c r="C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58" ht="37.9" customHeight="1" x14ac:dyDescent="0.25">
      <c r="C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58" ht="37.9" customHeight="1" x14ac:dyDescent="0.25">
      <c r="C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58" ht="37.9" customHeight="1" x14ac:dyDescent="0.25">
      <c r="C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58" ht="37.9" customHeight="1" x14ac:dyDescent="0.25">
      <c r="C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58" ht="37.9" customHeight="1" x14ac:dyDescent="0.25">
      <c r="C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58" ht="37.9" customHeight="1" x14ac:dyDescent="0.25">
      <c r="C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58" ht="37.9" customHeight="1" x14ac:dyDescent="0.25">
      <c r="C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58" ht="37.9" customHeight="1" x14ac:dyDescent="0.25">
      <c r="C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="1" customFormat="1" ht="37.9" customHeight="1" x14ac:dyDescent="0.25"/>
    <row r="50" s="1" customFormat="1" ht="37.9" customHeight="1" x14ac:dyDescent="0.25"/>
    <row r="51" s="1" customFormat="1" ht="37.9" customHeight="1" x14ac:dyDescent="0.25"/>
    <row r="52" s="1" customFormat="1" ht="37.9" customHeight="1" x14ac:dyDescent="0.25"/>
    <row r="53" s="1" customFormat="1" ht="37.9" customHeight="1" x14ac:dyDescent="0.25"/>
    <row r="54" s="1" customFormat="1" ht="37.9" customHeight="1" x14ac:dyDescent="0.25"/>
    <row r="55" s="1" customFormat="1" ht="37.9" customHeight="1" x14ac:dyDescent="0.25"/>
    <row r="56" s="1" customFormat="1" ht="37.9" customHeight="1" x14ac:dyDescent="0.25"/>
    <row r="57" s="1" customFormat="1" ht="37.9" customHeight="1" x14ac:dyDescent="0.25"/>
    <row r="58" s="1" customFormat="1" ht="37.9" customHeight="1" x14ac:dyDescent="0.25"/>
    <row r="59" s="1" customFormat="1" ht="37.9" customHeight="1" x14ac:dyDescent="0.25"/>
    <row r="60" s="1" customFormat="1" ht="37.9" customHeight="1" x14ac:dyDescent="0.25"/>
    <row r="61" s="1" customFormat="1" ht="37.9" customHeight="1" x14ac:dyDescent="0.25"/>
    <row r="62" s="1" customFormat="1" ht="37.9" customHeight="1" x14ac:dyDescent="0.25"/>
    <row r="63" s="1" customFormat="1" ht="37.9" customHeight="1" x14ac:dyDescent="0.25"/>
    <row r="64" s="1" customFormat="1" ht="37.9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</sheetData>
  <sheetProtection algorithmName="SHA-512" hashValue="PsGfck8pJPICfCZWRVWHFtmc59mOSbMoqqd3RBEeqZf4nE8S+azTVzU9QSYXCmBcQEsuqx7aIHhyyhFIxEPOnw==" saltValue="RBKDUXjUP6Rz6hR2Q0pekQ==" spinCount="100000" sheet="1" objects="1" scenarios="1"/>
  <mergeCells count="32">
    <mergeCell ref="BE13:BE14"/>
    <mergeCell ref="BF13:BF14"/>
    <mergeCell ref="BB13:BB14"/>
    <mergeCell ref="BC13:BC14"/>
    <mergeCell ref="BD13:BD14"/>
    <mergeCell ref="A1:A3"/>
    <mergeCell ref="B1:E3"/>
    <mergeCell ref="A4:E4"/>
    <mergeCell ref="A13:A14"/>
    <mergeCell ref="B13:B14"/>
    <mergeCell ref="C13:C14"/>
    <mergeCell ref="D13:D14"/>
    <mergeCell ref="E13:E14"/>
    <mergeCell ref="B6:C6"/>
    <mergeCell ref="B7:C7"/>
    <mergeCell ref="B8:E8"/>
    <mergeCell ref="B9:E9"/>
    <mergeCell ref="B10:E10"/>
    <mergeCell ref="G2:AD7"/>
    <mergeCell ref="J13:M13"/>
    <mergeCell ref="N13:Q13"/>
    <mergeCell ref="R13:U13"/>
    <mergeCell ref="F13:I13"/>
    <mergeCell ref="F12:BA12"/>
    <mergeCell ref="AL13:AO13"/>
    <mergeCell ref="AP13:AS13"/>
    <mergeCell ref="AT13:AW13"/>
    <mergeCell ref="AX13:BA13"/>
    <mergeCell ref="V13:Y13"/>
    <mergeCell ref="Z13:AC13"/>
    <mergeCell ref="AD13:AG13"/>
    <mergeCell ref="AH13:AK13"/>
  </mergeCells>
  <phoneticPr fontId="4" type="noConversion"/>
  <conditionalFormatting sqref="F15:BD39">
    <cfRule type="cellIs" dxfId="17" priority="37" operator="equal">
      <formula>"RP"</formula>
    </cfRule>
    <cfRule type="cellIs" dxfId="16" priority="38" operator="equal">
      <formula>"T"</formula>
    </cfRule>
    <cfRule type="cellIs" dxfId="15" priority="39" operator="equal">
      <formula>"NT"</formula>
    </cfRule>
    <cfRule type="cellIs" dxfId="14" priority="40" operator="equal">
      <formula>"E"</formula>
    </cfRule>
    <cfRule type="cellIs" dxfId="13" priority="41" operator="equal">
      <formula>"I"</formula>
    </cfRule>
    <cfRule type="cellIs" dxfId="12" priority="42" operator="equal">
      <formula>"P"</formula>
    </cfRule>
  </conditionalFormatting>
  <dataValidations count="16">
    <dataValidation type="date" allowBlank="1" showDropDown="1" showInputMessage="1" showErrorMessage="1" sqref="BB32:BC32" xr:uid="{00000000-0002-0000-0000-000000000000}">
      <formula1>C15</formula1>
      <formula2>#REF!+43891</formula2>
    </dataValidation>
    <dataValidation type="date" allowBlank="1" showDropDown="1" showInputMessage="1" showErrorMessage="1" sqref="BB31:BC31" xr:uid="{00000000-0002-0000-0000-000001000000}">
      <formula1>C15</formula1>
      <formula2>#REF!+43891</formula2>
    </dataValidation>
    <dataValidation type="date" allowBlank="1" showDropDown="1" showInputMessage="1" showErrorMessage="1" sqref="BB30:BC30" xr:uid="{00000000-0002-0000-0000-000002000000}">
      <formula1>C15</formula1>
      <formula2>#REF!+43891</formula2>
    </dataValidation>
    <dataValidation type="date" allowBlank="1" showDropDown="1" showInputMessage="1" showErrorMessage="1" sqref="BB29:BC29" xr:uid="{00000000-0002-0000-0000-000003000000}">
      <formula1>C15</formula1>
      <formula2>#REF!+43891</formula2>
    </dataValidation>
    <dataValidation type="date" allowBlank="1" showDropDown="1" showInputMessage="1" showErrorMessage="1" sqref="BB28:BC28" xr:uid="{00000000-0002-0000-0000-000004000000}">
      <formula1>C15</formula1>
      <formula2>#REF!+43891</formula2>
    </dataValidation>
    <dataValidation type="date" allowBlank="1" showDropDown="1" showInputMessage="1" showErrorMessage="1" sqref="BB27:BC27" xr:uid="{00000000-0002-0000-0000-000005000000}">
      <formula1>C15</formula1>
      <formula2>#REF!+43891</formula2>
    </dataValidation>
    <dataValidation type="date" allowBlank="1" showDropDown="1" showInputMessage="1" showErrorMessage="1" sqref="BB26:BC26" xr:uid="{00000000-0002-0000-0000-000006000000}">
      <formula1>C15</formula1>
      <formula2>#REF!+43891</formula2>
    </dataValidation>
    <dataValidation type="date" allowBlank="1" showDropDown="1" showInputMessage="1" showErrorMessage="1" sqref="BB25:BC25" xr:uid="{00000000-0002-0000-0000-000007000000}">
      <formula1>C15</formula1>
      <formula2>#REF!+43891</formula2>
    </dataValidation>
    <dataValidation type="date" allowBlank="1" showDropDown="1" showInputMessage="1" showErrorMessage="1" sqref="BB24:BC24" xr:uid="{00000000-0002-0000-0000-000008000000}">
      <formula1>C15</formula1>
      <formula2>#REF!+43891</formula2>
    </dataValidation>
    <dataValidation type="date" allowBlank="1" showDropDown="1" showInputMessage="1" showErrorMessage="1" sqref="BB23:BC23" xr:uid="{00000000-0002-0000-0000-000009000000}">
      <formula1>C15</formula1>
      <formula2>#REF!+43891</formula2>
    </dataValidation>
    <dataValidation type="date" allowBlank="1" showDropDown="1" showInputMessage="1" showErrorMessage="1" sqref="BB20:BC21" xr:uid="{00000000-0002-0000-0000-00000A000000}">
      <formula1>C14</formula1>
      <formula2>#REF!+43891</formula2>
    </dataValidation>
    <dataValidation type="date" allowBlank="1" showDropDown="1" showInputMessage="1" showErrorMessage="1" sqref="BB22:BC22" xr:uid="{00000000-0002-0000-0000-00000B000000}">
      <formula1>C15</formula1>
      <formula2>#REF!+43891</formula2>
    </dataValidation>
    <dataValidation type="date" allowBlank="1" showDropDown="1" showInputMessage="1" showErrorMessage="1" sqref="BB33:BC34 BB38:BC39" xr:uid="{00000000-0002-0000-0000-00000C000000}">
      <formula1>C15</formula1>
      <formula2>#REF!+43891</formula2>
    </dataValidation>
    <dataValidation type="date" allowBlank="1" showDropDown="1" showInputMessage="1" showErrorMessage="1" sqref="BB35:BC37" xr:uid="{00000000-0002-0000-0000-00000D000000}">
      <formula1>C16</formula1>
      <formula2>#REF!+43891</formula2>
    </dataValidation>
    <dataValidation type="date" allowBlank="1" showDropDown="1" showInputMessage="1" showErrorMessage="1" sqref="BB15:BC19" xr:uid="{00000000-0002-0000-0000-00000E000000}">
      <formula1>C13</formula1>
      <formula2>#REF!+43891</formula2>
    </dataValidation>
    <dataValidation type="list" allowBlank="1" showDropDown="1" showInputMessage="1" showErrorMessage="1" sqref="F15:BA39" xr:uid="{00000000-0002-0000-0000-00000F000000}">
      <formula1>"P,E,T,NT,RP"</formula1>
    </dataValidation>
  </dataValidations>
  <hyperlinks>
    <hyperlink ref="N2:AD7" location="'ESTADO GENERAL'!A1" display="SE DEBEN REGISTRAR LA PROGRAMACION Y EL SEGUIMIENTO A LAS ACCIONES, CON LAS SIGLAS, SEGÚN APARECE EN LA TABLA, ESTO CON EL FIN DE LLEVAR A CARVO EL ANALISIS EN LA HOJA DE ESTADO GENERAL" xr:uid="{00000000-0004-0000-0000-000000000000}"/>
  </hyperlinks>
  <pageMargins left="0.7" right="0.7" top="0.75" bottom="0.75" header="0.3" footer="0.3"/>
  <pageSetup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11.42578125" defaultRowHeight="15" x14ac:dyDescent="0.25"/>
  <cols>
    <col min="1" max="1" width="19.85546875" style="11" customWidth="1"/>
    <col min="2" max="6" width="18" style="11" customWidth="1"/>
    <col min="7" max="7" width="19.7109375" style="11" bestFit="1" customWidth="1"/>
    <col min="8" max="8" width="14.42578125" style="11" customWidth="1"/>
    <col min="9" max="10" width="15.42578125" style="11" customWidth="1"/>
    <col min="11" max="11" width="15.28515625" style="11" bestFit="1" customWidth="1"/>
    <col min="12" max="14" width="19.85546875" style="11" customWidth="1"/>
    <col min="15" max="15" width="18.85546875" style="11" bestFit="1" customWidth="1"/>
    <col min="16" max="17" width="18.85546875" style="11" customWidth="1"/>
    <col min="18" max="18" width="19.85546875" style="11" customWidth="1"/>
    <col min="19" max="16384" width="11.42578125" style="5"/>
  </cols>
  <sheetData>
    <row r="1" spans="1:18" ht="16.5" thickBot="1" x14ac:dyDescent="0.3">
      <c r="A1" s="117" t="s">
        <v>27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9"/>
    </row>
    <row r="2" spans="1:18" ht="16.5" thickBot="1" x14ac:dyDescent="0.3">
      <c r="A2" s="120" t="s">
        <v>39</v>
      </c>
      <c r="B2" s="121"/>
      <c r="C2" s="121"/>
      <c r="D2" s="122"/>
      <c r="E2" s="123">
        <f>SUM(B4:B15)</f>
        <v>683</v>
      </c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5"/>
    </row>
    <row r="3" spans="1:18" ht="61.5" customHeight="1" thickBot="1" x14ac:dyDescent="0.3">
      <c r="A3" s="39" t="s">
        <v>29</v>
      </c>
      <c r="B3" s="39" t="s">
        <v>30</v>
      </c>
      <c r="C3" s="39" t="s">
        <v>40</v>
      </c>
      <c r="D3" s="39" t="s">
        <v>31</v>
      </c>
      <c r="E3" s="39" t="s">
        <v>32</v>
      </c>
      <c r="F3" s="39" t="s">
        <v>41</v>
      </c>
      <c r="G3" s="39" t="s">
        <v>33</v>
      </c>
      <c r="H3" s="39" t="s">
        <v>34</v>
      </c>
      <c r="I3" s="39" t="s">
        <v>49</v>
      </c>
      <c r="J3" s="39" t="s">
        <v>52</v>
      </c>
      <c r="K3" s="39" t="s">
        <v>36</v>
      </c>
      <c r="L3" s="39" t="s">
        <v>42</v>
      </c>
      <c r="M3" s="39" t="s">
        <v>50</v>
      </c>
      <c r="N3" s="39" t="s">
        <v>51</v>
      </c>
      <c r="O3" s="39" t="s">
        <v>45</v>
      </c>
      <c r="P3" s="39" t="s">
        <v>50</v>
      </c>
      <c r="Q3" s="39" t="s">
        <v>51</v>
      </c>
      <c r="R3" s="39" t="s">
        <v>46</v>
      </c>
    </row>
    <row r="4" spans="1:18" ht="15.75" customHeight="1" thickBot="1" x14ac:dyDescent="0.3">
      <c r="A4" s="62" t="s">
        <v>10</v>
      </c>
      <c r="B4" s="23">
        <f>COUNTIF('PLAN DE MEJORA'!$F$15:$I$39,"P")+COUNTIF('PLAN DE MEJORA'!$F$15:$I$39,"E")+COUNTIF('PLAN DE MEJORA'!$F$15:$I$39,"NT")+COUNTIF('PLAN DE MEJORA'!$F$15:$I$39,"T")+COUNTIF('PLAN DE MEJORA'!$F$15:$I$39,"RP")</f>
        <v>60</v>
      </c>
      <c r="C4" s="24">
        <f>+COUNTIF('PLAN DE MEJORA'!$F$15:$I$39,"T")</f>
        <v>0</v>
      </c>
      <c r="D4" s="24">
        <f>+COUNTIF('PLAN DE MEJORA'!$F$15:$I$39,"RP")</f>
        <v>0</v>
      </c>
      <c r="E4" s="24">
        <f>+COUNTIF('PLAN DE MEJORA'!$F$15:$I$39,"E")</f>
        <v>0</v>
      </c>
      <c r="F4" s="25">
        <f>+COUNTIF('PLAN DE MEJORA'!$F$15:$I$39,"NT")</f>
        <v>0</v>
      </c>
      <c r="G4" s="26">
        <f>C4/B4</f>
        <v>0</v>
      </c>
      <c r="H4" s="112" t="s">
        <v>1</v>
      </c>
      <c r="I4" s="108">
        <f>SUM(B4:B6)</f>
        <v>211</v>
      </c>
      <c r="J4" s="108">
        <f>SUM(C4:C6)</f>
        <v>0</v>
      </c>
      <c r="K4" s="105">
        <f>SUM(C4:C6)/SUM(B4:B6)</f>
        <v>0</v>
      </c>
      <c r="L4" s="112" t="s">
        <v>43</v>
      </c>
      <c r="M4" s="108">
        <f>SUM(I4:I9)</f>
        <v>407</v>
      </c>
      <c r="N4" s="108">
        <f>SUM(J4:J9)</f>
        <v>0</v>
      </c>
      <c r="O4" s="105">
        <f>SUM(C4:C9)/SUM(B4:B9)</f>
        <v>0</v>
      </c>
      <c r="P4" s="107">
        <f>SUM(M4:M15)</f>
        <v>683</v>
      </c>
      <c r="Q4" s="107">
        <f>SUM(N4:N15)</f>
        <v>0</v>
      </c>
      <c r="R4" s="126">
        <f>SUM(C4:C15)/SUM(B4:B15)</f>
        <v>0</v>
      </c>
    </row>
    <row r="5" spans="1:18" ht="15.75" customHeight="1" thickBot="1" x14ac:dyDescent="0.3">
      <c r="A5" s="63" t="s">
        <v>28</v>
      </c>
      <c r="B5" s="27">
        <f>COUNTIF('PLAN DE MEJORA'!$J$15:$M$39,"P")+COUNTIF('PLAN DE MEJORA'!$J$15:$M$39,"E")+COUNTIF('PLAN DE MEJORA'!$J$15:$M$39,"NT")+COUNTIF('PLAN DE MEJORA'!$J$15:$M$39,"T")+COUNTIF('PLAN DE MEJORA'!$J$15:$M$39,"RP")</f>
        <v>75</v>
      </c>
      <c r="C5" s="22">
        <f>+COUNTIF('PLAN DE MEJORA'!$J$15:$M$39,"T")</f>
        <v>0</v>
      </c>
      <c r="D5" s="22">
        <f>+COUNTIF('PLAN DE MEJORA'!$J$15:$M$39,"RP")</f>
        <v>0</v>
      </c>
      <c r="E5" s="22">
        <f>+COUNTIF('PLAN DE MEJORA'!$J$15:$M$39,"E")</f>
        <v>0</v>
      </c>
      <c r="F5" s="28">
        <f>+COUNTIF('PLAN DE MEJORA'!$J$15:$M$39,"NT")</f>
        <v>0</v>
      </c>
      <c r="G5" s="29">
        <f t="shared" ref="G5:G15" si="0">C5/B5</f>
        <v>0</v>
      </c>
      <c r="H5" s="112"/>
      <c r="I5" s="108"/>
      <c r="J5" s="108"/>
      <c r="K5" s="105"/>
      <c r="L5" s="112"/>
      <c r="M5" s="108"/>
      <c r="N5" s="108"/>
      <c r="O5" s="105"/>
      <c r="P5" s="108"/>
      <c r="Q5" s="108"/>
      <c r="R5" s="126"/>
    </row>
    <row r="6" spans="1:18" ht="15.75" customHeight="1" thickBot="1" x14ac:dyDescent="0.3">
      <c r="A6" s="63" t="s">
        <v>12</v>
      </c>
      <c r="B6" s="27">
        <f>COUNTIF('PLAN DE MEJORA'!N15:Q39,"P")+COUNTIF('PLAN DE MEJORA'!N15:Q39,"E")+COUNTIF('PLAN DE MEJORA'!N15:Q39,"NT")+COUNTIF('PLAN DE MEJORA'!N15:Q39,"T")+COUNTIF('PLAN DE MEJORA'!N15:Q39,"RP")</f>
        <v>76</v>
      </c>
      <c r="C6" s="22">
        <f>+COUNTIF('PLAN DE MEJORA'!N15:Q39,"T")</f>
        <v>0</v>
      </c>
      <c r="D6" s="22">
        <f>+COUNTIF('PLAN DE MEJORA'!$N$15:$Q$39,"RP")</f>
        <v>0</v>
      </c>
      <c r="E6" s="22">
        <f>+COUNTIF('PLAN DE MEJORA'!$N$15:$Q$39,"E")</f>
        <v>0</v>
      </c>
      <c r="F6" s="28">
        <f>+COUNTIF('PLAN DE MEJORA'!$N$15:$Q$39,"NT")</f>
        <v>0</v>
      </c>
      <c r="G6" s="29">
        <f t="shared" si="0"/>
        <v>0</v>
      </c>
      <c r="H6" s="113"/>
      <c r="I6" s="109"/>
      <c r="J6" s="109"/>
      <c r="K6" s="106"/>
      <c r="L6" s="112"/>
      <c r="M6" s="108"/>
      <c r="N6" s="108"/>
      <c r="O6" s="105"/>
      <c r="P6" s="108"/>
      <c r="Q6" s="108"/>
      <c r="R6" s="126"/>
    </row>
    <row r="7" spans="1:18" ht="15.75" customHeight="1" thickBot="1" x14ac:dyDescent="0.3">
      <c r="A7" s="63" t="s">
        <v>13</v>
      </c>
      <c r="B7" s="27">
        <f>COUNTIF('PLAN DE MEJORA'!$R$15:$U$39,"P")+
COUNTIF('PLAN DE MEJORA'!$R$15:$U$39,"E")+
COUNTIF('PLAN DE MEJORA'!$R$15:$U$39,"NT")+
COUNTIF('PLAN DE MEJORA'!$R$15:$U$39,"T")+
COUNTIF('PLAN DE MEJORA'!$R$15:$U$39,"RP")</f>
        <v>56</v>
      </c>
      <c r="C7" s="22">
        <f>+COUNTIF('PLAN DE MEJORA'!$R$15:$U$39,"T")</f>
        <v>0</v>
      </c>
      <c r="D7" s="22">
        <f>+COUNTIF('PLAN DE MEJORA'!$R$15:$U$39,"RP")</f>
        <v>0</v>
      </c>
      <c r="E7" s="22">
        <f>+COUNTIF('PLAN DE MEJORA'!$R$15:$U$39,"E")</f>
        <v>0</v>
      </c>
      <c r="F7" s="28">
        <f>+COUNTIF('PLAN DE MEJORA'!$R$15:$U$39,"NT")</f>
        <v>0</v>
      </c>
      <c r="G7" s="29">
        <f t="shared" si="0"/>
        <v>0</v>
      </c>
      <c r="H7" s="114" t="s">
        <v>2</v>
      </c>
      <c r="I7" s="108">
        <f t="shared" ref="I7:J7" si="1">SUM(B7:B9)</f>
        <v>196</v>
      </c>
      <c r="J7" s="108">
        <f t="shared" si="1"/>
        <v>0</v>
      </c>
      <c r="K7" s="104">
        <f t="shared" ref="K7" si="2">SUM(C7:C9)/SUM(B7:B9)</f>
        <v>0</v>
      </c>
      <c r="L7" s="112"/>
      <c r="M7" s="108"/>
      <c r="N7" s="108"/>
      <c r="O7" s="105"/>
      <c r="P7" s="108"/>
      <c r="Q7" s="108"/>
      <c r="R7" s="126"/>
    </row>
    <row r="8" spans="1:18" ht="15.75" customHeight="1" thickBot="1" x14ac:dyDescent="0.3">
      <c r="A8" s="63" t="s">
        <v>14</v>
      </c>
      <c r="B8" s="27">
        <f>COUNTIF('PLAN DE MEJORA'!$V$15:$Y$39,"P")+
COUNTIF('PLAN DE MEJORA'!$V$15:$Y$39,"E")+
COUNTIF('PLAN DE MEJORA'!$V$15:$Y$39,"NT")+
COUNTIF('PLAN DE MEJORA'!$V$15:$Y$39,"T")+
COUNTIF('PLAN DE MEJORA'!$V$15:$Y$39,"RP")</f>
        <v>56</v>
      </c>
      <c r="C8" s="22">
        <f>+
COUNTIF('PLAN DE MEJORA'!$V$15:$Y$39,"T")</f>
        <v>0</v>
      </c>
      <c r="D8" s="22">
        <f>+
COUNTIF('PLAN DE MEJORA'!$V$15:$Y$39,"RP")</f>
        <v>0</v>
      </c>
      <c r="E8" s="22">
        <f>+
COUNTIF('PLAN DE MEJORA'!$V$15:$Y$39,"E")</f>
        <v>0</v>
      </c>
      <c r="F8" s="28">
        <f>+
COUNTIF('PLAN DE MEJORA'!$V$15:$Y$39,"NT")</f>
        <v>0</v>
      </c>
      <c r="G8" s="29">
        <f t="shared" si="0"/>
        <v>0</v>
      </c>
      <c r="H8" s="112"/>
      <c r="I8" s="108"/>
      <c r="J8" s="108"/>
      <c r="K8" s="105"/>
      <c r="L8" s="112"/>
      <c r="M8" s="108"/>
      <c r="N8" s="108"/>
      <c r="O8" s="105"/>
      <c r="P8" s="108"/>
      <c r="Q8" s="108"/>
      <c r="R8" s="126"/>
    </row>
    <row r="9" spans="1:18" ht="15.75" customHeight="1" thickBot="1" x14ac:dyDescent="0.3">
      <c r="A9" s="63" t="s">
        <v>15</v>
      </c>
      <c r="B9" s="27">
        <f>COUNTIF('PLAN DE MEJORA'!$Z$15:$AC$39,"P")+
COUNTIF('PLAN DE MEJORA'!$Z$15:$AC$39,"E")+
COUNTIF('PLAN DE MEJORA'!$Z$15:$AC$39,"NT")+
COUNTIF('PLAN DE MEJORA'!$Z$15:$AC$39,"T")+
COUNTIF('PLAN DE MEJORA'!$Z$15:$AC$39,"RP")</f>
        <v>84</v>
      </c>
      <c r="C9" s="22">
        <f>+
COUNTIF('PLAN DE MEJORA'!$Z$15:$AC$39,"T")</f>
        <v>0</v>
      </c>
      <c r="D9" s="22">
        <f>+
COUNTIF('PLAN DE MEJORA'!$Z$15:$AC$39,"RP")</f>
        <v>0</v>
      </c>
      <c r="E9" s="22">
        <f>+
COUNTIF('PLAN DE MEJORA'!$Z$15:$AC$39,"E")</f>
        <v>0</v>
      </c>
      <c r="F9" s="28">
        <f>+
COUNTIF('PLAN DE MEJORA'!$Z$15:$AC$39,"NT")</f>
        <v>0</v>
      </c>
      <c r="G9" s="29">
        <f t="shared" si="0"/>
        <v>0</v>
      </c>
      <c r="H9" s="113"/>
      <c r="I9" s="109"/>
      <c r="J9" s="109"/>
      <c r="K9" s="106"/>
      <c r="L9" s="113"/>
      <c r="M9" s="109"/>
      <c r="N9" s="109"/>
      <c r="O9" s="106"/>
      <c r="P9" s="108"/>
      <c r="Q9" s="108"/>
      <c r="R9" s="126"/>
    </row>
    <row r="10" spans="1:18" ht="15.75" customHeight="1" thickBot="1" x14ac:dyDescent="0.3">
      <c r="A10" s="63" t="s">
        <v>16</v>
      </c>
      <c r="B10" s="27">
        <f>COUNTIF('PLAN DE MEJORA'!$AD$15:$AG$39,"P")+
COUNTIF('PLAN DE MEJORA'!$AD$15:$AG$39,"E")+
COUNTIF('PLAN DE MEJORA'!$AD$15:$AG$39,"NT")+
COUNTIF('PLAN DE MEJORA'!$AD$15:$AG$39,"T")+
COUNTIF('PLAN DE MEJORA'!$AD$15:$AG$39,"RP")</f>
        <v>48</v>
      </c>
      <c r="C10" s="22">
        <f>+COUNTIF('PLAN DE MEJORA'!$AD$15:$AG$39,"T")</f>
        <v>0</v>
      </c>
      <c r="D10" s="22">
        <f>+COUNTIF('PLAN DE MEJORA'!$AD$15:$AG$39,"RP")</f>
        <v>0</v>
      </c>
      <c r="E10" s="22">
        <f>+COUNTIF('PLAN DE MEJORA'!$AD$15:$AG$39,"E")</f>
        <v>0</v>
      </c>
      <c r="F10" s="28">
        <f>+COUNTIF('PLAN DE MEJORA'!$AD$15:$AG$39,"NT")</f>
        <v>0</v>
      </c>
      <c r="G10" s="29">
        <f t="shared" si="0"/>
        <v>0</v>
      </c>
      <c r="H10" s="114" t="s">
        <v>3</v>
      </c>
      <c r="I10" s="108">
        <f t="shared" ref="I10:J10" si="3">SUM(B10:B12)</f>
        <v>148</v>
      </c>
      <c r="J10" s="108">
        <f t="shared" si="3"/>
        <v>0</v>
      </c>
      <c r="K10" s="104">
        <f t="shared" ref="K10" si="4">SUM(C10:C12)/SUM(B10:B12)</f>
        <v>0</v>
      </c>
      <c r="L10" s="114" t="s">
        <v>44</v>
      </c>
      <c r="M10" s="108">
        <f>SUM(I10:I15)</f>
        <v>276</v>
      </c>
      <c r="N10" s="108">
        <f>SUM(J10:J15)</f>
        <v>0</v>
      </c>
      <c r="O10" s="104">
        <f>SUM(C10:C15)/SUM(B10:B15)</f>
        <v>0</v>
      </c>
      <c r="P10" s="108"/>
      <c r="Q10" s="108"/>
      <c r="R10" s="126"/>
    </row>
    <row r="11" spans="1:18" ht="15.75" customHeight="1" thickBot="1" x14ac:dyDescent="0.3">
      <c r="A11" s="63" t="s">
        <v>17</v>
      </c>
      <c r="B11" s="27">
        <f>COUNTIF('PLAN DE MEJORA'!$AH$15:$AK$39,"P")+
COUNTIF('PLAN DE MEJORA'!$AH$15:$AK$39,"E")+
COUNTIF('PLAN DE MEJORA'!$AH$15:$AK$39,"NT")+
COUNTIF('PLAN DE MEJORA'!$AH$15:$AK$39,"T")+
COUNTIF('PLAN DE MEJORA'!$AH$15:$AK$39,"RP")</f>
        <v>52</v>
      </c>
      <c r="C11" s="22">
        <f>+COUNTIF('PLAN DE MEJORA'!$AD$15:$AG$39,"T")</f>
        <v>0</v>
      </c>
      <c r="D11" s="22">
        <f>+COUNTIF('PLAN DE MEJORA'!$AD$15:$AG$39,"RP")</f>
        <v>0</v>
      </c>
      <c r="E11" s="22">
        <f>+COUNTIF('PLAN DE MEJORA'!$AD$15:$AG$39,"E")</f>
        <v>0</v>
      </c>
      <c r="F11" s="28">
        <f>+COUNTIF('PLAN DE MEJORA'!$AD$15:$AG$39,"NT")</f>
        <v>0</v>
      </c>
      <c r="G11" s="29">
        <f t="shared" si="0"/>
        <v>0</v>
      </c>
      <c r="H11" s="112"/>
      <c r="I11" s="108"/>
      <c r="J11" s="108"/>
      <c r="K11" s="105"/>
      <c r="L11" s="112"/>
      <c r="M11" s="108"/>
      <c r="N11" s="108"/>
      <c r="O11" s="105"/>
      <c r="P11" s="108"/>
      <c r="Q11" s="108"/>
      <c r="R11" s="126"/>
    </row>
    <row r="12" spans="1:18" ht="15.75" customHeight="1" thickBot="1" x14ac:dyDescent="0.3">
      <c r="A12" s="63" t="s">
        <v>18</v>
      </c>
      <c r="B12" s="27">
        <f>COUNTIF('PLAN DE MEJORA'!$AL$15:$AO$39,"P")+
COUNTIF('PLAN DE MEJORA'!$AL$15:$AO$39,"E")+
COUNTIF('PLAN DE MEJORA'!$AL$15:$AO$39,"NT")+
COUNTIF('PLAN DE MEJORA'!$AL$15:$AO$39,"T")+
COUNTIF('PLAN DE MEJORA'!$AL$15:$AO$39,"RP")</f>
        <v>48</v>
      </c>
      <c r="C12" s="22">
        <f>+
COUNTIF('PLAN DE MEJORA'!$AL$15:$AO$39,"T")</f>
        <v>0</v>
      </c>
      <c r="D12" s="22">
        <f>+
COUNTIF('PLAN DE MEJORA'!$AL$15:$AO$39,"RP")</f>
        <v>0</v>
      </c>
      <c r="E12" s="22">
        <f>+
COUNTIF('PLAN DE MEJORA'!$AL$15:$AO$39,"E")</f>
        <v>0</v>
      </c>
      <c r="F12" s="28">
        <f>+
COUNTIF('PLAN DE MEJORA'!$AL$15:$AO$39,"NT")</f>
        <v>0</v>
      </c>
      <c r="G12" s="29">
        <f t="shared" si="0"/>
        <v>0</v>
      </c>
      <c r="H12" s="113"/>
      <c r="I12" s="109"/>
      <c r="J12" s="109"/>
      <c r="K12" s="106"/>
      <c r="L12" s="112"/>
      <c r="M12" s="108"/>
      <c r="N12" s="108"/>
      <c r="O12" s="105"/>
      <c r="P12" s="108"/>
      <c r="Q12" s="108"/>
      <c r="R12" s="126"/>
    </row>
    <row r="13" spans="1:18" ht="15.75" customHeight="1" thickBot="1" x14ac:dyDescent="0.3">
      <c r="A13" s="63" t="s">
        <v>19</v>
      </c>
      <c r="B13" s="27">
        <f>COUNTIF('PLAN DE MEJORA'!$AP$15:$AS$39,"P")+
COUNTIF('PLAN DE MEJORA'!$AP$15:$AS$39,"E")+
COUNTIF('PLAN DE MEJORA'!$AP$15:$AS$39,"NT")+
COUNTIF('PLAN DE MEJORA'!$AP$15:$AS$39,"T")+
COUNTIF('PLAN DE MEJORA'!$AP$15:$AS$39,"RP")</f>
        <v>52</v>
      </c>
      <c r="C13" s="22">
        <f>+
COUNTIF('PLAN DE MEJORA'!$AP$15:$AS$39,"T")</f>
        <v>0</v>
      </c>
      <c r="D13" s="22">
        <f>+
COUNTIF('PLAN DE MEJORA'!$AP$15:$AS$39,"RP")</f>
        <v>0</v>
      </c>
      <c r="E13" s="22">
        <f>+
COUNTIF('PLAN DE MEJORA'!$AP$15:$AS$39,"E")</f>
        <v>0</v>
      </c>
      <c r="F13" s="28">
        <f>+
COUNTIF('PLAN DE MEJORA'!$AP$15:$AS$39,"NT")</f>
        <v>0</v>
      </c>
      <c r="G13" s="29">
        <f t="shared" si="0"/>
        <v>0</v>
      </c>
      <c r="H13" s="114" t="s">
        <v>4</v>
      </c>
      <c r="I13" s="108">
        <f t="shared" ref="I13:J13" si="5">SUM(B13:B15)</f>
        <v>128</v>
      </c>
      <c r="J13" s="108">
        <f t="shared" si="5"/>
        <v>0</v>
      </c>
      <c r="K13" s="104">
        <f t="shared" ref="K13" si="6">SUM(C13:C15)/SUM(B13:B15)</f>
        <v>0</v>
      </c>
      <c r="L13" s="112"/>
      <c r="M13" s="108"/>
      <c r="N13" s="108"/>
      <c r="O13" s="105"/>
      <c r="P13" s="108"/>
      <c r="Q13" s="108"/>
      <c r="R13" s="126"/>
    </row>
    <row r="14" spans="1:18" ht="15.75" customHeight="1" thickBot="1" x14ac:dyDescent="0.3">
      <c r="A14" s="63" t="s">
        <v>20</v>
      </c>
      <c r="B14" s="27">
        <f>COUNTIF('PLAN DE MEJORA'!$AT$15:$AW$39,"P")+
COUNTIF('PLAN DE MEJORA'!$AT$15:$AW$39,"E")+
COUNTIF('PLAN DE MEJORA'!$AT$15:$AW$39,"NT")+
COUNTIF('PLAN DE MEJORA'!$AT$15:$AW$39,"T")+
COUNTIF('PLAN DE MEJORA'!$AT$15:$AW$39,"RP")</f>
        <v>52</v>
      </c>
      <c r="C14" s="22">
        <f>+COUNTIF('PLAN DE MEJORA'!$AT$15:$AW$39,"T")</f>
        <v>0</v>
      </c>
      <c r="D14" s="22">
        <f>+COUNTIF('PLAN DE MEJORA'!$AT$15:$AW$39,"RP")</f>
        <v>0</v>
      </c>
      <c r="E14" s="22">
        <f>+COUNTIF('PLAN DE MEJORA'!$AT$15:$AW$39,"E")</f>
        <v>0</v>
      </c>
      <c r="F14" s="28">
        <f>+COUNTIF('PLAN DE MEJORA'!$AT$15:$AW$39,"NT")</f>
        <v>0</v>
      </c>
      <c r="G14" s="29">
        <f t="shared" si="0"/>
        <v>0</v>
      </c>
      <c r="H14" s="112"/>
      <c r="I14" s="108"/>
      <c r="J14" s="108"/>
      <c r="K14" s="105"/>
      <c r="L14" s="112"/>
      <c r="M14" s="108"/>
      <c r="N14" s="108"/>
      <c r="O14" s="105"/>
      <c r="P14" s="108"/>
      <c r="Q14" s="108"/>
      <c r="R14" s="126"/>
    </row>
    <row r="15" spans="1:18" ht="15.75" customHeight="1" thickBot="1" x14ac:dyDescent="0.3">
      <c r="A15" s="64" t="s">
        <v>21</v>
      </c>
      <c r="B15" s="30">
        <f>COUNTIF('PLAN DE MEJORA'!$AX$15:$BA$39,"P")+
COUNTIF('PLAN DE MEJORA'!$AX$15:$BA$39,"E")+
COUNTIF('PLAN DE MEJORA'!$AX$15:$BA$39,"NT")+
COUNTIF('PLAN DE MEJORA'!$AX$15:$BA$39,"T")+
COUNTIF('PLAN DE MEJORA'!$AX$15:$BA$39,"RP")</f>
        <v>24</v>
      </c>
      <c r="C15" s="31">
        <f>+
COUNTIF('PLAN DE MEJORA'!$AX$15:$BA$39,"T")</f>
        <v>0</v>
      </c>
      <c r="D15" s="31">
        <f>+
COUNTIF('PLAN DE MEJORA'!$AX$15:$BA$39,"RP")</f>
        <v>0</v>
      </c>
      <c r="E15" s="31">
        <f>+
COUNTIF('PLAN DE MEJORA'!$AX$15:$BA$39,"E")</f>
        <v>0</v>
      </c>
      <c r="F15" s="32">
        <f>+
COUNTIF('PLAN DE MEJORA'!$AX$15:$BA$39,"NT")</f>
        <v>0</v>
      </c>
      <c r="G15" s="29">
        <f t="shared" si="0"/>
        <v>0</v>
      </c>
      <c r="H15" s="113"/>
      <c r="I15" s="109"/>
      <c r="J15" s="109"/>
      <c r="K15" s="106"/>
      <c r="L15" s="113"/>
      <c r="M15" s="109"/>
      <c r="N15" s="109"/>
      <c r="O15" s="106"/>
      <c r="P15" s="109"/>
      <c r="Q15" s="109"/>
      <c r="R15" s="127"/>
    </row>
    <row r="16" spans="1:18" ht="24" thickBot="1" x14ac:dyDescent="0.3">
      <c r="A16" s="65" t="s">
        <v>47</v>
      </c>
      <c r="B16" s="6">
        <f>SUM(B4:B15)</f>
        <v>683</v>
      </c>
      <c r="C16" s="6">
        <f>SUM(C4:C15)</f>
        <v>0</v>
      </c>
      <c r="D16" s="6">
        <f>SUM(D4:D15)</f>
        <v>0</v>
      </c>
      <c r="E16" s="6">
        <f>SUM(E4:E15)</f>
        <v>0</v>
      </c>
      <c r="F16" s="7">
        <f>SUM(F4:F15)</f>
        <v>0</v>
      </c>
      <c r="G16" s="8"/>
      <c r="H16" s="9"/>
      <c r="I16" s="9"/>
      <c r="J16" s="9"/>
      <c r="K16" s="10"/>
      <c r="L16" s="10"/>
      <c r="M16" s="10"/>
      <c r="N16" s="10"/>
    </row>
    <row r="17" spans="1:18" s="38" customFormat="1" ht="51.75" customHeight="1" thickBot="1" x14ac:dyDescent="0.3">
      <c r="A17" s="110" t="s">
        <v>48</v>
      </c>
      <c r="B17" s="111"/>
      <c r="C17" s="33">
        <f>C16/$B$16</f>
        <v>0</v>
      </c>
      <c r="D17" s="34">
        <f t="shared" ref="D17:F17" si="7">D16/$B$16</f>
        <v>0</v>
      </c>
      <c r="E17" s="34">
        <f t="shared" si="7"/>
        <v>0</v>
      </c>
      <c r="F17" s="35">
        <f t="shared" si="7"/>
        <v>0</v>
      </c>
      <c r="G17" s="36"/>
      <c r="H17" s="37"/>
      <c r="I17" s="37"/>
      <c r="J17" s="37"/>
      <c r="K17" s="10"/>
      <c r="L17" s="10"/>
      <c r="M17" s="10"/>
      <c r="N17" s="10"/>
      <c r="O17" s="10"/>
      <c r="P17" s="10"/>
      <c r="Q17" s="10"/>
      <c r="R17" s="10"/>
    </row>
    <row r="18" spans="1:18" ht="15.75" thickBot="1" x14ac:dyDescent="0.3"/>
    <row r="19" spans="1:18" ht="21" customHeight="1" x14ac:dyDescent="0.25">
      <c r="A19" s="115" t="s">
        <v>53</v>
      </c>
    </row>
    <row r="20" spans="1:18" ht="21" customHeight="1" thickBot="1" x14ac:dyDescent="0.3">
      <c r="A20" s="116"/>
    </row>
  </sheetData>
  <sheetProtection formatCells="0" formatColumns="0" formatRows="0" insertColumns="0" insertRows="0" insertHyperlinks="0" deleteColumns="0" deleteRows="0" sort="0" autoFilter="0" pivotTables="0"/>
  <mergeCells count="32">
    <mergeCell ref="A19:A20"/>
    <mergeCell ref="A1:R1"/>
    <mergeCell ref="A2:D2"/>
    <mergeCell ref="E2:R2"/>
    <mergeCell ref="H4:H6"/>
    <mergeCell ref="H7:H9"/>
    <mergeCell ref="O4:O9"/>
    <mergeCell ref="R4:R15"/>
    <mergeCell ref="J13:J15"/>
    <mergeCell ref="M4:M9"/>
    <mergeCell ref="N4:N9"/>
    <mergeCell ref="M10:M15"/>
    <mergeCell ref="N10:N15"/>
    <mergeCell ref="H13:H15"/>
    <mergeCell ref="K4:K6"/>
    <mergeCell ref="K7:K9"/>
    <mergeCell ref="K10:K12"/>
    <mergeCell ref="P4:P15"/>
    <mergeCell ref="Q4:Q15"/>
    <mergeCell ref="A17:B17"/>
    <mergeCell ref="I4:I6"/>
    <mergeCell ref="J4:J6"/>
    <mergeCell ref="I7:I9"/>
    <mergeCell ref="J7:J9"/>
    <mergeCell ref="I10:I12"/>
    <mergeCell ref="J10:J12"/>
    <mergeCell ref="I13:I15"/>
    <mergeCell ref="L4:L9"/>
    <mergeCell ref="L10:L15"/>
    <mergeCell ref="H10:H12"/>
    <mergeCell ref="O10:O15"/>
    <mergeCell ref="K13:K15"/>
  </mergeCells>
  <conditionalFormatting sqref="G4:G15">
    <cfRule type="cellIs" dxfId="11" priority="1" operator="greaterThan">
      <formula>0.85</formula>
    </cfRule>
    <cfRule type="cellIs" dxfId="10" priority="2" operator="between">
      <formula>0.6</formula>
      <formula>0.85</formula>
    </cfRule>
    <cfRule type="cellIs" dxfId="9" priority="3" operator="lessThan">
      <formula>0.6</formula>
    </cfRule>
  </conditionalFormatting>
  <conditionalFormatting sqref="K4:K15">
    <cfRule type="cellIs" dxfId="8" priority="5" operator="greaterThan">
      <formula>0.85</formula>
    </cfRule>
    <cfRule type="cellIs" dxfId="7" priority="6" operator="between">
      <formula>0.6</formula>
      <formula>0.85</formula>
    </cfRule>
    <cfRule type="cellIs" dxfId="6" priority="7" operator="lessThan">
      <formula>0.6</formula>
    </cfRule>
  </conditionalFormatting>
  <conditionalFormatting sqref="O4:O15">
    <cfRule type="cellIs" dxfId="5" priority="8" operator="greaterThan">
      <formula>0.85</formula>
    </cfRule>
    <cfRule type="cellIs" dxfId="4" priority="9" operator="between">
      <formula>0.6</formula>
      <formula>0.85</formula>
    </cfRule>
    <cfRule type="cellIs" dxfId="3" priority="10" operator="lessThan">
      <formula>0.6</formula>
    </cfRule>
  </conditionalFormatting>
  <conditionalFormatting sqref="R4:R15">
    <cfRule type="cellIs" dxfId="2" priority="11" operator="greaterThan">
      <formula>0.85</formula>
    </cfRule>
    <cfRule type="cellIs" dxfId="1" priority="12" operator="between">
      <formula>0.6</formula>
      <formula>0.85</formula>
    </cfRule>
    <cfRule type="cellIs" dxfId="0" priority="13" operator="lessThan">
      <formula>0.6</formula>
    </cfRule>
  </conditionalFormatting>
  <hyperlinks>
    <hyperlink ref="A19:A20" location="'PLAN DE MEJORA'!A1" display="← VOLVER AL PLAN" xr:uid="{00000000-0004-0000-0100-000000000000}"/>
  </hyperlink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4 K k x U Z a x K 3 K i A A A A 9 Q A A A B I A H A B D b 2 5 m a W c v U G F j a 2 F n Z S 5 4 b W w g o h g A K K A U A A A A A A A A A A A A A A A A A A A A A A A A A A A A h Y + x D o I w F E V / h X S n L e h A y K M M r B J N T I x r U 5 7 Y C M X Q Y v k 3 B z / J X x C j q J v j v e c M 9 9 6 v N 8 j H t g k u 2 F v d m Y x E l J M A j e o q b e q M D O 4 Q J i Q X s J H q J G s M J t n Y d L R V R o 7 O n V P G v P f U L 2 j X 1 y z m P G L 7 c r V V R 2 w l + c j 6 v x x q Y 5 0 0 C o m A 3 W u M i G m y p A m f J g G b O y i 1 + f J 4 Y k / 6 U 0 I x N G 7 o U a A N i z W w O Q J 7 X x A P U E s D B B Q A A g A I A O C p M V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g q T F R K I p H u A 4 A A A A R A A A A E w A c A E Z v c m 1 1 b G F z L 1 N l Y 3 R p b 2 4 x L m 0 g o h g A K K A U A A A A A A A A A A A A A A A A A A A A A A A A A A A A K 0 5 N L s n M z 1 M I h t C G 1 g B Q S w E C L Q A U A A I A C A D g q T F R l r E r c q I A A A D 1 A A A A E g A A A A A A A A A A A A A A A A A A A A A A Q 2 9 u Z m l n L 1 B h Y 2 t h Z 2 U u e G 1 s U E s B A i 0 A F A A C A A g A 4 K k x U Q / K 6 a u k A A A A 6 Q A A A B M A A A A A A A A A A A A A A A A A 7 g A A A F t D b 2 5 0 Z W 5 0 X 1 R 5 c G V z X S 5 4 b W x Q S w E C L Q A U A A I A C A D g q T F R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5 F A Q + q Y B d E m u m 0 X 1 q P 8 e H w A A A A A C A A A A A A A Q Z g A A A A E A A C A A A A C W D 2 g Z 9 e u w k R X A 0 C 6 + 5 X f 3 6 8 Q O E q G a x 8 M 1 + L H c D h B P 7 Q A A A A A O g A A A A A I A A C A A A A B n 8 P t 0 n b i S r r i S N o Y B D y 7 W I y j B 2 P V k k f m q c T p D e M Y G d l A A A A A s 1 K h 6 V s p o g Z / j m P i 8 k 2 8 + Y T Y o u F e 4 v n d 0 j V 9 x v c P j W w e e Y R 2 Y 1 P + l g U G G b L q s H A a p 5 G L L M 1 u 2 + T D p 5 t L k u p M l b 3 S q C J g y x P 9 y K z Y 6 v x 1 e 2 k A A A A B z K J S 7 l x B e o j S g D w Y a N b b 1 I m e h e p G i j p X 1 O V i + 1 j s x E D a D n M F V k Z F l 7 c Y J T H 9 l K W 3 J W E Y m j Z j D H h 3 b P 8 W Y j H x I < / D a t a M a s h u p > 
</file>

<file path=customXml/itemProps1.xml><?xml version="1.0" encoding="utf-8"?>
<ds:datastoreItem xmlns:ds="http://schemas.openxmlformats.org/officeDocument/2006/customXml" ds:itemID="{BB04AC96-8D4C-4634-93BC-3ECE7B9914E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DE MEJORA</vt:lpstr>
      <vt:lpstr>ESTADO GENERAL</vt:lpstr>
      <vt:lpstr>'PLAN DE MEJORA'!Área_de_impresión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Planeacion Hospital</cp:lastModifiedBy>
  <cp:lastPrinted>2023-10-17T13:25:45Z</cp:lastPrinted>
  <dcterms:created xsi:type="dcterms:W3CDTF">2015-06-05T18:19:34Z</dcterms:created>
  <dcterms:modified xsi:type="dcterms:W3CDTF">2024-01-31T23:53:43Z</dcterms:modified>
</cp:coreProperties>
</file>